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Source data/"/>
    </mc:Choice>
  </mc:AlternateContent>
  <xr:revisionPtr revIDLastSave="0" documentId="13_ncr:1_{01C4E89B-3581-A448-9FE6-0372F24C3A35}" xr6:coauthVersionLast="36" xr6:coauthVersionMax="36" xr10:uidLastSave="{00000000-0000-0000-0000-000000000000}"/>
  <bookViews>
    <workbookView xWindow="160" yWindow="960" windowWidth="27640" windowHeight="16120" xr2:uid="{3CE843A4-3D85-4248-8054-3334CFA0FBB2}"/>
  </bookViews>
  <sheets>
    <sheet name="Repair kinetics repeat 1" sheetId="1" r:id="rId1"/>
    <sheet name="Repair kinetics repeat 2" sheetId="2" r:id="rId2"/>
    <sheet name="Repair kinetics repeat 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3" l="1"/>
  <c r="T11" i="3"/>
  <c r="O31" i="1" l="1"/>
  <c r="J46" i="3" l="1"/>
  <c r="I46" i="3"/>
  <c r="H46" i="3"/>
  <c r="N46" i="3" s="1"/>
  <c r="G46" i="3"/>
  <c r="J45" i="3"/>
  <c r="I45" i="3"/>
  <c r="H45" i="3"/>
  <c r="N45" i="3" s="1"/>
  <c r="G45" i="3"/>
  <c r="J44" i="3"/>
  <c r="I44" i="3"/>
  <c r="O44" i="3" s="1"/>
  <c r="H44" i="3"/>
  <c r="G44" i="3"/>
  <c r="J43" i="3"/>
  <c r="I43" i="3"/>
  <c r="H43" i="3"/>
  <c r="G43" i="3"/>
  <c r="J42" i="3"/>
  <c r="I42" i="3"/>
  <c r="H42" i="3"/>
  <c r="G42" i="3"/>
  <c r="O41" i="3"/>
  <c r="J41" i="3"/>
  <c r="I41" i="3"/>
  <c r="H41" i="3"/>
  <c r="G41" i="3"/>
  <c r="J36" i="3"/>
  <c r="I36" i="3"/>
  <c r="H36" i="3"/>
  <c r="G36" i="3"/>
  <c r="J35" i="3"/>
  <c r="I35" i="3"/>
  <c r="H35" i="3"/>
  <c r="N35" i="3" s="1"/>
  <c r="G35" i="3"/>
  <c r="J34" i="3"/>
  <c r="P34" i="3" s="1"/>
  <c r="I34" i="3"/>
  <c r="H34" i="3"/>
  <c r="G34" i="3"/>
  <c r="J33" i="3"/>
  <c r="I33" i="3"/>
  <c r="H33" i="3"/>
  <c r="G33" i="3"/>
  <c r="J32" i="3"/>
  <c r="I32" i="3"/>
  <c r="H32" i="3"/>
  <c r="G32" i="3"/>
  <c r="J31" i="3"/>
  <c r="P31" i="3" s="1"/>
  <c r="I31" i="3"/>
  <c r="H31" i="3"/>
  <c r="G31" i="3"/>
  <c r="J26" i="3"/>
  <c r="I26" i="3"/>
  <c r="H26" i="3"/>
  <c r="G26" i="3"/>
  <c r="J25" i="3"/>
  <c r="P25" i="3" s="1"/>
  <c r="I25" i="3"/>
  <c r="H25" i="3"/>
  <c r="G25" i="3"/>
  <c r="J24" i="3"/>
  <c r="I24" i="3"/>
  <c r="H24" i="3"/>
  <c r="G24" i="3"/>
  <c r="J23" i="3"/>
  <c r="I23" i="3"/>
  <c r="H23" i="3"/>
  <c r="N23" i="3" s="1"/>
  <c r="G23" i="3"/>
  <c r="J22" i="3"/>
  <c r="I22" i="3"/>
  <c r="H22" i="3"/>
  <c r="N22" i="3" s="1"/>
  <c r="G22" i="3"/>
  <c r="J21" i="3"/>
  <c r="P21" i="3" s="1"/>
  <c r="I21" i="3"/>
  <c r="H21" i="3"/>
  <c r="G21" i="3"/>
  <c r="J15" i="3"/>
  <c r="I15" i="3"/>
  <c r="H15" i="3"/>
  <c r="G15" i="3"/>
  <c r="J14" i="3"/>
  <c r="I14" i="3"/>
  <c r="H14" i="3"/>
  <c r="G14" i="3"/>
  <c r="J13" i="3"/>
  <c r="I13" i="3"/>
  <c r="H13" i="3"/>
  <c r="G13" i="3"/>
  <c r="J12" i="3"/>
  <c r="I12" i="3"/>
  <c r="H12" i="3"/>
  <c r="G12" i="3"/>
  <c r="J11" i="3"/>
  <c r="I11" i="3"/>
  <c r="H11" i="3"/>
  <c r="G11" i="3"/>
  <c r="P11" i="3" s="1"/>
  <c r="J10" i="3"/>
  <c r="I10" i="3"/>
  <c r="N31" i="3" s="1"/>
  <c r="H10" i="3"/>
  <c r="N10" i="3" s="1"/>
  <c r="G10" i="3"/>
  <c r="J5" i="3"/>
  <c r="I5" i="3"/>
  <c r="O5" i="3" s="1"/>
  <c r="H5" i="3"/>
  <c r="G5" i="3"/>
  <c r="J4" i="3"/>
  <c r="P4" i="3" s="1"/>
  <c r="I4" i="3"/>
  <c r="H4" i="3"/>
  <c r="G4" i="3"/>
  <c r="J46" i="2"/>
  <c r="I46" i="2"/>
  <c r="H46" i="2"/>
  <c r="G46" i="2"/>
  <c r="O46" i="2" s="1"/>
  <c r="J45" i="2"/>
  <c r="I45" i="2"/>
  <c r="H45" i="2"/>
  <c r="G45" i="2"/>
  <c r="J44" i="2"/>
  <c r="I44" i="2"/>
  <c r="H44" i="2"/>
  <c r="G44" i="2"/>
  <c r="J43" i="2"/>
  <c r="I43" i="2"/>
  <c r="H43" i="2"/>
  <c r="G43" i="2"/>
  <c r="O43" i="2" s="1"/>
  <c r="J42" i="2"/>
  <c r="I42" i="2"/>
  <c r="H42" i="2"/>
  <c r="G42" i="2"/>
  <c r="O42" i="2" s="1"/>
  <c r="J41" i="2"/>
  <c r="I41" i="2"/>
  <c r="O41" i="2" s="1"/>
  <c r="H41" i="2"/>
  <c r="G41" i="2"/>
  <c r="J36" i="2"/>
  <c r="I36" i="2"/>
  <c r="H36" i="2"/>
  <c r="G36" i="2"/>
  <c r="J35" i="2"/>
  <c r="I35" i="2"/>
  <c r="H35" i="2"/>
  <c r="G35" i="2"/>
  <c r="J34" i="2"/>
  <c r="I34" i="2"/>
  <c r="H34" i="2"/>
  <c r="G34" i="2"/>
  <c r="J33" i="2"/>
  <c r="I33" i="2"/>
  <c r="H33" i="2"/>
  <c r="G33" i="2"/>
  <c r="J32" i="2"/>
  <c r="I32" i="2"/>
  <c r="H32" i="2"/>
  <c r="G32" i="2"/>
  <c r="J31" i="2"/>
  <c r="P31" i="2" s="1"/>
  <c r="I31" i="2"/>
  <c r="H31" i="2"/>
  <c r="G31" i="2"/>
  <c r="J26" i="2"/>
  <c r="I26" i="2"/>
  <c r="H26" i="2"/>
  <c r="G26" i="2"/>
  <c r="J25" i="2"/>
  <c r="P25" i="2" s="1"/>
  <c r="I25" i="2"/>
  <c r="H25" i="2"/>
  <c r="G25" i="2"/>
  <c r="J24" i="2"/>
  <c r="I24" i="2"/>
  <c r="H24" i="2"/>
  <c r="G24" i="2"/>
  <c r="J23" i="2"/>
  <c r="I23" i="2"/>
  <c r="H23" i="2"/>
  <c r="G23" i="2"/>
  <c r="J22" i="2"/>
  <c r="I22" i="2"/>
  <c r="H22" i="2"/>
  <c r="G22" i="2"/>
  <c r="J21" i="2"/>
  <c r="P21" i="2" s="1"/>
  <c r="I21" i="2"/>
  <c r="H21" i="2"/>
  <c r="G21" i="2"/>
  <c r="J15" i="2"/>
  <c r="I15" i="2"/>
  <c r="H15" i="2"/>
  <c r="G15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P11" i="2" s="1"/>
  <c r="I11" i="2"/>
  <c r="H11" i="2"/>
  <c r="G11" i="2"/>
  <c r="J10" i="2"/>
  <c r="P14" i="2" s="1"/>
  <c r="I10" i="2"/>
  <c r="H10" i="2"/>
  <c r="G10" i="2"/>
  <c r="J5" i="2"/>
  <c r="I5" i="2"/>
  <c r="H5" i="2"/>
  <c r="G5" i="2"/>
  <c r="P5" i="2" s="1"/>
  <c r="J4" i="2"/>
  <c r="P4" i="2" s="1"/>
  <c r="I4" i="2"/>
  <c r="O4" i="2" s="1"/>
  <c r="Q4" i="2" s="1"/>
  <c r="R4" i="2" s="1"/>
  <c r="H4" i="2"/>
  <c r="G4" i="2"/>
  <c r="T15" i="1"/>
  <c r="T14" i="1"/>
  <c r="R13" i="1"/>
  <c r="R12" i="1"/>
  <c r="R11" i="1"/>
  <c r="Q4" i="1"/>
  <c r="R4" i="1" s="1"/>
  <c r="T4" i="1" s="1"/>
  <c r="R5" i="1"/>
  <c r="P14" i="1"/>
  <c r="J46" i="1"/>
  <c r="I46" i="1"/>
  <c r="H46" i="1"/>
  <c r="G46" i="1"/>
  <c r="J45" i="1"/>
  <c r="I45" i="1"/>
  <c r="H45" i="1"/>
  <c r="G45" i="1"/>
  <c r="J44" i="1"/>
  <c r="I44" i="1"/>
  <c r="H44" i="1"/>
  <c r="G44" i="1"/>
  <c r="J43" i="1"/>
  <c r="I43" i="1"/>
  <c r="H43" i="1"/>
  <c r="G43" i="1"/>
  <c r="J42" i="1"/>
  <c r="P42" i="1" s="1"/>
  <c r="I42" i="1"/>
  <c r="O42" i="1" s="1"/>
  <c r="H42" i="1"/>
  <c r="N42" i="1" s="1"/>
  <c r="G42" i="1"/>
  <c r="J36" i="1"/>
  <c r="I36" i="1"/>
  <c r="O36" i="1" s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N33" i="1" s="1"/>
  <c r="G33" i="1"/>
  <c r="J32" i="1"/>
  <c r="I32" i="1"/>
  <c r="H32" i="1"/>
  <c r="G32" i="1"/>
  <c r="J31" i="1"/>
  <c r="I31" i="1"/>
  <c r="H31" i="1"/>
  <c r="G31" i="1"/>
  <c r="J26" i="1"/>
  <c r="I26" i="1"/>
  <c r="H26" i="1"/>
  <c r="G26" i="1"/>
  <c r="J25" i="1"/>
  <c r="I25" i="1"/>
  <c r="H25" i="1"/>
  <c r="G25" i="1"/>
  <c r="J24" i="1"/>
  <c r="I24" i="1"/>
  <c r="H24" i="1"/>
  <c r="G24" i="1"/>
  <c r="O24" i="1" s="1"/>
  <c r="J23" i="1"/>
  <c r="I23" i="1"/>
  <c r="H23" i="1"/>
  <c r="G23" i="1"/>
  <c r="J22" i="1"/>
  <c r="I22" i="1"/>
  <c r="H22" i="1"/>
  <c r="G22" i="1"/>
  <c r="J21" i="1"/>
  <c r="P21" i="1" s="1"/>
  <c r="I21" i="1"/>
  <c r="H21" i="1"/>
  <c r="N21" i="1" s="1"/>
  <c r="G21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O11" i="1" s="1"/>
  <c r="H11" i="1"/>
  <c r="G11" i="1"/>
  <c r="J10" i="1"/>
  <c r="I10" i="1"/>
  <c r="H10" i="1"/>
  <c r="G10" i="1"/>
  <c r="J5" i="1"/>
  <c r="P5" i="1" s="1"/>
  <c r="I5" i="1"/>
  <c r="H5" i="1"/>
  <c r="G5" i="1"/>
  <c r="J4" i="1"/>
  <c r="I4" i="1"/>
  <c r="H4" i="1"/>
  <c r="G4" i="1"/>
  <c r="P24" i="3" l="1"/>
  <c r="O24" i="3"/>
  <c r="O36" i="3"/>
  <c r="N36" i="3"/>
  <c r="P22" i="3"/>
  <c r="P35" i="3"/>
  <c r="O42" i="3"/>
  <c r="O43" i="3"/>
  <c r="N11" i="3"/>
  <c r="P26" i="3"/>
  <c r="N4" i="3"/>
  <c r="N5" i="3"/>
  <c r="O10" i="3"/>
  <c r="O46" i="3"/>
  <c r="P22" i="2"/>
  <c r="O5" i="2"/>
  <c r="Q5" i="2" s="1"/>
  <c r="R5" i="2" s="1"/>
  <c r="P24" i="2"/>
  <c r="P26" i="2"/>
  <c r="P35" i="2"/>
  <c r="O44" i="2"/>
  <c r="N5" i="2"/>
  <c r="O34" i="2"/>
  <c r="N4" i="2"/>
  <c r="N31" i="2"/>
  <c r="O21" i="2"/>
  <c r="Q21" i="2" s="1"/>
  <c r="R21" i="2" s="1"/>
  <c r="O36" i="2"/>
  <c r="O15" i="3"/>
  <c r="P36" i="3"/>
  <c r="P14" i="3"/>
  <c r="P15" i="3"/>
  <c r="P10" i="3"/>
  <c r="P12" i="3"/>
  <c r="O21" i="3"/>
  <c r="O23" i="3"/>
  <c r="Q36" i="3"/>
  <c r="R36" i="3" s="1"/>
  <c r="O34" i="3"/>
  <c r="O22" i="3"/>
  <c r="P23" i="3"/>
  <c r="Q24" i="3"/>
  <c r="R24" i="3" s="1"/>
  <c r="O4" i="3"/>
  <c r="P5" i="3"/>
  <c r="Q5" i="3" s="1"/>
  <c r="R5" i="3" s="1"/>
  <c r="Q10" i="3"/>
  <c r="R10" i="3" s="1"/>
  <c r="O35" i="3"/>
  <c r="O45" i="3"/>
  <c r="P46" i="3"/>
  <c r="Q46" i="3" s="1"/>
  <c r="R46" i="3" s="1"/>
  <c r="N24" i="3"/>
  <c r="N25" i="3"/>
  <c r="N12" i="3"/>
  <c r="P13" i="3"/>
  <c r="N13" i="3"/>
  <c r="O14" i="3"/>
  <c r="O25" i="3"/>
  <c r="O26" i="3"/>
  <c r="O31" i="3"/>
  <c r="P32" i="3"/>
  <c r="N32" i="3"/>
  <c r="O33" i="3"/>
  <c r="N41" i="3"/>
  <c r="P42" i="3"/>
  <c r="Q42" i="3" s="1"/>
  <c r="R42" i="3" s="1"/>
  <c r="N42" i="3"/>
  <c r="P44" i="3"/>
  <c r="Q44" i="3" s="1"/>
  <c r="R44" i="3" s="1"/>
  <c r="P41" i="3"/>
  <c r="Q41" i="3" s="1"/>
  <c r="R41" i="3" s="1"/>
  <c r="P45" i="3"/>
  <c r="O12" i="3"/>
  <c r="O13" i="3"/>
  <c r="N14" i="3"/>
  <c r="N15" i="3"/>
  <c r="N21" i="3"/>
  <c r="N26" i="3"/>
  <c r="O32" i="3"/>
  <c r="N33" i="3"/>
  <c r="P33" i="3"/>
  <c r="N34" i="3"/>
  <c r="N43" i="3"/>
  <c r="P43" i="3"/>
  <c r="Q43" i="3" s="1"/>
  <c r="R43" i="3" s="1"/>
  <c r="N44" i="3"/>
  <c r="O45" i="2"/>
  <c r="P46" i="2"/>
  <c r="Q46" i="2" s="1"/>
  <c r="R46" i="2" s="1"/>
  <c r="N46" i="2"/>
  <c r="O24" i="2"/>
  <c r="O15" i="2"/>
  <c r="P23" i="2"/>
  <c r="P36" i="2"/>
  <c r="N10" i="2"/>
  <c r="N24" i="2"/>
  <c r="N35" i="2"/>
  <c r="P41" i="2"/>
  <c r="Q41" i="2" s="1"/>
  <c r="R41" i="2" s="1"/>
  <c r="P45" i="2"/>
  <c r="N45" i="2"/>
  <c r="O10" i="2"/>
  <c r="N11" i="2"/>
  <c r="O12" i="2"/>
  <c r="P13" i="2"/>
  <c r="N13" i="2"/>
  <c r="O14" i="2"/>
  <c r="P15" i="2"/>
  <c r="O25" i="2"/>
  <c r="O26" i="2"/>
  <c r="O31" i="2"/>
  <c r="P32" i="2"/>
  <c r="N32" i="2"/>
  <c r="O33" i="2"/>
  <c r="P34" i="2"/>
  <c r="Q34" i="2" s="1"/>
  <c r="R34" i="2" s="1"/>
  <c r="N41" i="2"/>
  <c r="P42" i="2"/>
  <c r="Q42" i="2" s="1"/>
  <c r="R42" i="2" s="1"/>
  <c r="N42" i="2"/>
  <c r="P44" i="2"/>
  <c r="Q44" i="2" s="1"/>
  <c r="R44" i="2" s="1"/>
  <c r="O22" i="2"/>
  <c r="N23" i="2"/>
  <c r="O35" i="2"/>
  <c r="N36" i="2"/>
  <c r="N22" i="2"/>
  <c r="O23" i="2"/>
  <c r="N25" i="2"/>
  <c r="P10" i="2"/>
  <c r="O11" i="2"/>
  <c r="P12" i="2"/>
  <c r="N12" i="2"/>
  <c r="O13" i="2"/>
  <c r="N14" i="2"/>
  <c r="N15" i="2"/>
  <c r="N21" i="2"/>
  <c r="N26" i="2"/>
  <c r="O32" i="2"/>
  <c r="N33" i="2"/>
  <c r="P33" i="2"/>
  <c r="N34" i="2"/>
  <c r="N43" i="2"/>
  <c r="P43" i="2"/>
  <c r="Q43" i="2" s="1"/>
  <c r="R43" i="2" s="1"/>
  <c r="N44" i="2"/>
  <c r="P11" i="1"/>
  <c r="O13" i="1"/>
  <c r="N23" i="1"/>
  <c r="N43" i="1"/>
  <c r="N44" i="1"/>
  <c r="N4" i="1"/>
  <c r="N10" i="1"/>
  <c r="P24" i="1"/>
  <c r="O25" i="1"/>
  <c r="O26" i="1"/>
  <c r="N35" i="1"/>
  <c r="P43" i="1"/>
  <c r="P45" i="1"/>
  <c r="P46" i="1"/>
  <c r="P31" i="1"/>
  <c r="Q13" i="1"/>
  <c r="N25" i="1"/>
  <c r="Q24" i="1"/>
  <c r="R24" i="1" s="1"/>
  <c r="Q11" i="1"/>
  <c r="N12" i="1"/>
  <c r="N32" i="1"/>
  <c r="Q42" i="1"/>
  <c r="R42" i="1" s="1"/>
  <c r="N15" i="1"/>
  <c r="P35" i="1"/>
  <c r="P36" i="1"/>
  <c r="Q36" i="1" s="1"/>
  <c r="R36" i="1" s="1"/>
  <c r="O44" i="1"/>
  <c r="P4" i="1"/>
  <c r="N5" i="1"/>
  <c r="P10" i="1"/>
  <c r="P12" i="1"/>
  <c r="N14" i="1"/>
  <c r="P15" i="1"/>
  <c r="O15" i="1"/>
  <c r="O22" i="1"/>
  <c r="P23" i="1"/>
  <c r="P25" i="1"/>
  <c r="N31" i="1"/>
  <c r="P32" i="1"/>
  <c r="O32" i="1"/>
  <c r="O34" i="1"/>
  <c r="O43" i="1"/>
  <c r="P44" i="1"/>
  <c r="P33" i="1"/>
  <c r="O4" i="1"/>
  <c r="O10" i="1"/>
  <c r="O12" i="1"/>
  <c r="P13" i="1"/>
  <c r="N22" i="1"/>
  <c r="O23" i="1"/>
  <c r="P26" i="1"/>
  <c r="N34" i="1"/>
  <c r="O35" i="1"/>
  <c r="O5" i="1"/>
  <c r="N11" i="1"/>
  <c r="N13" i="1"/>
  <c r="O14" i="1"/>
  <c r="O21" i="1"/>
  <c r="P22" i="1"/>
  <c r="N24" i="1"/>
  <c r="Q25" i="1"/>
  <c r="R25" i="1" s="1"/>
  <c r="N26" i="1"/>
  <c r="O33" i="1"/>
  <c r="P34" i="1"/>
  <c r="N36" i="1"/>
  <c r="N45" i="1"/>
  <c r="O45" i="1"/>
  <c r="O46" i="1"/>
  <c r="N46" i="1"/>
  <c r="T5" i="2" l="1"/>
  <c r="T21" i="2"/>
  <c r="T4" i="2"/>
  <c r="T46" i="2"/>
  <c r="T42" i="2"/>
  <c r="T43" i="2"/>
  <c r="T44" i="2"/>
  <c r="T34" i="2"/>
  <c r="Q36" i="2"/>
  <c r="R36" i="2" s="1"/>
  <c r="T36" i="2" s="1"/>
  <c r="Q4" i="3"/>
  <c r="R4" i="3" s="1"/>
  <c r="T4" i="3" s="1"/>
  <c r="Q34" i="3"/>
  <c r="R34" i="3" s="1"/>
  <c r="T34" i="3" s="1"/>
  <c r="Q13" i="3"/>
  <c r="R13" i="3" s="1"/>
  <c r="T13" i="3" s="1"/>
  <c r="Q25" i="3"/>
  <c r="R25" i="3" s="1"/>
  <c r="T25" i="3" s="1"/>
  <c r="Q32" i="3"/>
  <c r="R32" i="3" s="1"/>
  <c r="T32" i="3" s="1"/>
  <c r="Q33" i="3"/>
  <c r="R33" i="3" s="1"/>
  <c r="T33" i="3" s="1"/>
  <c r="Q26" i="3"/>
  <c r="R26" i="3" s="1"/>
  <c r="T26" i="3" s="1"/>
  <c r="Q45" i="3"/>
  <c r="R45" i="3" s="1"/>
  <c r="T45" i="3" s="1"/>
  <c r="T36" i="3"/>
  <c r="Q23" i="3"/>
  <c r="R23" i="3" s="1"/>
  <c r="T23" i="3" s="1"/>
  <c r="Q12" i="3"/>
  <c r="R12" i="3" s="1"/>
  <c r="T12" i="3" s="1"/>
  <c r="Q14" i="3"/>
  <c r="R14" i="3" s="1"/>
  <c r="T14" i="3" s="1"/>
  <c r="T5" i="3"/>
  <c r="Q31" i="3"/>
  <c r="R31" i="3" s="1"/>
  <c r="T31" i="3" s="1"/>
  <c r="Q11" i="3"/>
  <c r="R11" i="3" s="1"/>
  <c r="Q35" i="3"/>
  <c r="R35" i="3" s="1"/>
  <c r="T35" i="3" s="1"/>
  <c r="T24" i="3"/>
  <c r="Q22" i="3"/>
  <c r="R22" i="3" s="1"/>
  <c r="T22" i="3" s="1"/>
  <c r="Q21" i="3"/>
  <c r="R21" i="3" s="1"/>
  <c r="T21" i="3" s="1"/>
  <c r="Q15" i="3"/>
  <c r="R15" i="3" s="1"/>
  <c r="T15" i="3" s="1"/>
  <c r="Q11" i="2"/>
  <c r="R11" i="2" s="1"/>
  <c r="T11" i="2" s="1"/>
  <c r="Q33" i="2"/>
  <c r="R33" i="2" s="1"/>
  <c r="T33" i="2" s="1"/>
  <c r="Q10" i="2"/>
  <c r="R10" i="2" s="1"/>
  <c r="T10" i="2" s="1"/>
  <c r="Q26" i="2"/>
  <c r="R26" i="2" s="1"/>
  <c r="T26" i="2" s="1"/>
  <c r="Q31" i="2"/>
  <c r="R31" i="2" s="1"/>
  <c r="T31" i="2" s="1"/>
  <c r="Q12" i="2"/>
  <c r="R12" i="2" s="1"/>
  <c r="T12" i="2" s="1"/>
  <c r="Q23" i="2"/>
  <c r="R23" i="2" s="1"/>
  <c r="T23" i="2" s="1"/>
  <c r="Q35" i="2"/>
  <c r="R35" i="2" s="1"/>
  <c r="T35" i="2" s="1"/>
  <c r="Q22" i="2"/>
  <c r="R22" i="2" s="1"/>
  <c r="T22" i="2" s="1"/>
  <c r="Q25" i="2"/>
  <c r="R25" i="2" s="1"/>
  <c r="T25" i="2" s="1"/>
  <c r="Q14" i="2"/>
  <c r="R14" i="2" s="1"/>
  <c r="T14" i="2" s="1"/>
  <c r="Q32" i="2"/>
  <c r="R32" i="2" s="1"/>
  <c r="T32" i="2" s="1"/>
  <c r="Q13" i="2"/>
  <c r="R13" i="2" s="1"/>
  <c r="T13" i="2" s="1"/>
  <c r="Q24" i="2"/>
  <c r="R24" i="2" s="1"/>
  <c r="T24" i="2" s="1"/>
  <c r="Q15" i="2"/>
  <c r="R15" i="2" s="1"/>
  <c r="T15" i="2" s="1"/>
  <c r="Q45" i="2"/>
  <c r="R45" i="2" s="1"/>
  <c r="T45" i="2" s="1"/>
  <c r="Q33" i="1"/>
  <c r="R33" i="1" s="1"/>
  <c r="Q14" i="1"/>
  <c r="R14" i="1" s="1"/>
  <c r="Q23" i="1"/>
  <c r="R23" i="1" s="1"/>
  <c r="Q34" i="1"/>
  <c r="R34" i="1" s="1"/>
  <c r="Q22" i="1"/>
  <c r="R22" i="1" s="1"/>
  <c r="Q46" i="1"/>
  <c r="R46" i="1" s="1"/>
  <c r="Q44" i="1"/>
  <c r="R44" i="1" s="1"/>
  <c r="Q26" i="1"/>
  <c r="R26" i="1" s="1"/>
  <c r="Q45" i="1"/>
  <c r="R45" i="1" s="1"/>
  <c r="Q35" i="1"/>
  <c r="R35" i="1" s="1"/>
  <c r="Q43" i="1"/>
  <c r="R43" i="1" s="1"/>
  <c r="Q32" i="1"/>
  <c r="R32" i="1" s="1"/>
  <c r="Q15" i="1"/>
  <c r="R15" i="1" s="1"/>
  <c r="Q31" i="1"/>
  <c r="R31" i="1" s="1"/>
  <c r="Q10" i="1"/>
  <c r="R10" i="1" s="1"/>
  <c r="T10" i="1" s="1"/>
  <c r="Q21" i="1"/>
  <c r="R21" i="1" s="1"/>
  <c r="Q5" i="1"/>
  <c r="T5" i="1" s="1"/>
  <c r="Q12" i="1"/>
  <c r="T43" i="3" l="1"/>
  <c r="T42" i="3"/>
  <c r="T10" i="3"/>
  <c r="T44" i="3"/>
  <c r="T46" i="3"/>
  <c r="T24" i="1"/>
  <c r="T21" i="1"/>
  <c r="T46" i="1"/>
  <c r="T35" i="1"/>
  <c r="T44" i="1"/>
  <c r="T22" i="1"/>
  <c r="T11" i="1"/>
  <c r="T36" i="1"/>
  <c r="T12" i="1"/>
  <c r="T45" i="1"/>
  <c r="T33" i="1"/>
  <c r="T31" i="1"/>
  <c r="T43" i="1"/>
  <c r="T26" i="1"/>
  <c r="T34" i="1"/>
  <c r="T42" i="1"/>
  <c r="T25" i="1"/>
  <c r="T32" i="1"/>
  <c r="T23" i="1"/>
  <c r="T13" i="1"/>
</calcChain>
</file>

<file path=xl/sharedStrings.xml><?xml version="1.0" encoding="utf-8"?>
<sst xmlns="http://schemas.openxmlformats.org/spreadsheetml/2006/main" count="234" uniqueCount="14">
  <si>
    <t>ADE+</t>
  </si>
  <si>
    <t>Inverse band intensity</t>
  </si>
  <si>
    <t>Control</t>
  </si>
  <si>
    <t>Unrepaired</t>
  </si>
  <si>
    <t>Repair 1</t>
  </si>
  <si>
    <t>Repair 2</t>
  </si>
  <si>
    <t>WT- Intra</t>
  </si>
  <si>
    <t>WT- Inter</t>
  </si>
  <si>
    <t>exo1 sgs1- Intra</t>
  </si>
  <si>
    <t>exo1 sgs1- Inter</t>
  </si>
  <si>
    <t>Avg repair</t>
  </si>
  <si>
    <t>Avg repair/cntrl</t>
  </si>
  <si>
    <t>Final repair fraction</t>
  </si>
  <si>
    <t>Raw Measurements (Image 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</si>
</sst>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Fill="1"/>
    <xf numFmtId="0" fontId="0" fillId="0" borderId="4" xfId="0" applyFill="1" applyBorder="1"/>
    <xf numFmtId="0" fontId="0" fillId="0" borderId="5" xfId="0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0" fontId="0" fillId="0" borderId="1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57A4A-910D-6B47-9F5A-49C65D544599}">
  <dimension ref="A1:W46"/>
  <sheetViews>
    <sheetView tabSelected="1" workbookViewId="0">
      <selection activeCell="L16" sqref="L16"/>
    </sheetView>
  </sheetViews>
  <sheetFormatPr baseColWidth="10" defaultRowHeight="16" x14ac:dyDescent="0.2"/>
  <cols>
    <col min="1" max="1" width="14.33203125" bestFit="1" customWidth="1"/>
    <col min="2" max="2" width="17.83203125" bestFit="1" customWidth="1"/>
    <col min="3" max="3" width="10.33203125" bestFit="1" customWidth="1"/>
    <col min="4" max="5" width="8.1640625" bestFit="1" customWidth="1"/>
    <col min="7" max="7" width="19.5" bestFit="1" customWidth="1"/>
    <col min="8" max="10" width="12.1640625" bestFit="1" customWidth="1"/>
    <col min="14" max="14" width="12.1640625" bestFit="1" customWidth="1"/>
    <col min="15" max="17" width="12.83203125" bestFit="1" customWidth="1"/>
    <col min="18" max="18" width="14.1640625" bestFit="1" customWidth="1"/>
    <col min="20" max="20" width="17.5" bestFit="1" customWidth="1"/>
    <col min="22" max="22" width="13.33203125" bestFit="1" customWidth="1"/>
    <col min="23" max="23" width="27" bestFit="1" customWidth="1"/>
  </cols>
  <sheetData>
    <row r="1" spans="1:23" x14ac:dyDescent="0.2">
      <c r="A1" s="1" t="s">
        <v>0</v>
      </c>
      <c r="B1" s="2" t="s">
        <v>13</v>
      </c>
      <c r="C1" s="3"/>
      <c r="D1" s="3"/>
      <c r="E1" s="4"/>
      <c r="G1" s="2" t="s">
        <v>1</v>
      </c>
      <c r="H1" s="3"/>
      <c r="I1" s="3"/>
      <c r="J1" s="4"/>
      <c r="N1" s="26"/>
      <c r="O1" s="3"/>
      <c r="P1" s="3"/>
      <c r="Q1" s="3"/>
      <c r="R1" s="4"/>
      <c r="T1" s="27"/>
    </row>
    <row r="2" spans="1:23" x14ac:dyDescent="0.2">
      <c r="B2" s="5"/>
      <c r="C2" s="6"/>
      <c r="D2" s="6"/>
      <c r="E2" s="7"/>
      <c r="G2" s="5"/>
      <c r="H2" s="6"/>
      <c r="I2" s="6"/>
      <c r="J2" s="7"/>
      <c r="N2" s="5"/>
      <c r="O2" s="6"/>
      <c r="P2" s="6"/>
      <c r="Q2" s="6"/>
      <c r="R2" s="7"/>
      <c r="T2" s="28"/>
    </row>
    <row r="3" spans="1:23" x14ac:dyDescent="0.2">
      <c r="B3" s="8" t="s">
        <v>2</v>
      </c>
      <c r="C3" s="9" t="s">
        <v>3</v>
      </c>
      <c r="D3" s="9" t="s">
        <v>4</v>
      </c>
      <c r="E3" s="10" t="s">
        <v>5</v>
      </c>
      <c r="G3" s="8" t="s">
        <v>2</v>
      </c>
      <c r="H3" s="9" t="s">
        <v>3</v>
      </c>
      <c r="I3" s="9" t="s">
        <v>4</v>
      </c>
      <c r="J3" s="10" t="s">
        <v>5</v>
      </c>
      <c r="N3" s="8" t="s">
        <v>3</v>
      </c>
      <c r="O3" s="9" t="s">
        <v>4</v>
      </c>
      <c r="P3" s="9" t="s">
        <v>5</v>
      </c>
      <c r="Q3" s="9" t="s">
        <v>10</v>
      </c>
      <c r="R3" s="10" t="s">
        <v>11</v>
      </c>
      <c r="S3" s="1"/>
      <c r="T3" s="29" t="s">
        <v>12</v>
      </c>
      <c r="V3" s="1"/>
      <c r="W3" s="1"/>
    </row>
    <row r="4" spans="1:23" x14ac:dyDescent="0.2">
      <c r="A4" t="s">
        <v>0</v>
      </c>
      <c r="B4" s="5">
        <v>139.43</v>
      </c>
      <c r="C4" s="6">
        <v>168.18799999999999</v>
      </c>
      <c r="D4" s="6">
        <v>125.547</v>
      </c>
      <c r="E4" s="7">
        <v>158.76599999999999</v>
      </c>
      <c r="G4" s="5">
        <f>1/B4</f>
        <v>7.1720576633436126E-3</v>
      </c>
      <c r="H4" s="6">
        <f t="shared" ref="H4:J5" si="0">1/C4</f>
        <v>5.9457274002901522E-3</v>
      </c>
      <c r="I4" s="6">
        <f t="shared" si="0"/>
        <v>7.9651445275474523E-3</v>
      </c>
      <c r="J4" s="7">
        <f t="shared" si="0"/>
        <v>6.2985777811370193E-3</v>
      </c>
      <c r="K4" s="15"/>
      <c r="N4" s="5">
        <f>(H4-$I$10)/G4</f>
        <v>0.17443641748269778</v>
      </c>
      <c r="O4" s="6">
        <f>(I4-$I$10)/G4</f>
        <v>0.45600374753618317</v>
      </c>
      <c r="P4" s="6">
        <f>(J4-$J$10)/G4</f>
        <v>0.24443797275120738</v>
      </c>
      <c r="Q4" s="6">
        <f>AVERAGE(O4:P4)</f>
        <v>0.35022086014369525</v>
      </c>
      <c r="R4" s="7">
        <f>Q4/G4</f>
        <v>48.831294529835432</v>
      </c>
      <c r="T4" s="28">
        <f>R4/(AVERAGE($R$4, $R$5))</f>
        <v>1.0278658542425974</v>
      </c>
    </row>
    <row r="5" spans="1:23" x14ac:dyDescent="0.2">
      <c r="B5" s="5">
        <v>157.07</v>
      </c>
      <c r="C5" s="6">
        <v>177.73400000000001</v>
      </c>
      <c r="D5" s="6">
        <v>142.35900000000001</v>
      </c>
      <c r="E5" s="7">
        <v>167.797</v>
      </c>
      <c r="G5" s="5">
        <f>1/B5</f>
        <v>6.3665881454128739E-3</v>
      </c>
      <c r="H5" s="6">
        <f t="shared" si="0"/>
        <v>5.6263854974287417E-3</v>
      </c>
      <c r="I5" s="6">
        <f t="shared" si="0"/>
        <v>7.024494412014695E-3</v>
      </c>
      <c r="J5" s="7">
        <f t="shared" si="0"/>
        <v>5.9595821141021589E-3</v>
      </c>
      <c r="K5" s="15"/>
      <c r="N5" s="5">
        <f>(H5-$I$10)/G5</f>
        <v>0.14634622511005152</v>
      </c>
      <c r="O5" s="6">
        <f>(I5-$I$10)/G5</f>
        <v>0.36594719232406719</v>
      </c>
      <c r="P5" s="6">
        <f>(J5-$J$10)/G5</f>
        <v>0.22211701720748064</v>
      </c>
      <c r="Q5" s="6">
        <f>AVERAGE(O5:P5)</f>
        <v>0.29403210476577391</v>
      </c>
      <c r="R5" s="7">
        <f>Q5/G5</f>
        <v>46.183622695560103</v>
      </c>
      <c r="T5" s="28">
        <f>R5/(AVERAGE($R$4, $R$5))</f>
        <v>0.97213414575740265</v>
      </c>
    </row>
    <row r="6" spans="1:23" x14ac:dyDescent="0.2">
      <c r="B6" s="5"/>
      <c r="C6" s="6"/>
      <c r="D6" s="6"/>
      <c r="E6" s="7"/>
      <c r="G6" s="5"/>
      <c r="H6" s="6"/>
      <c r="I6" s="6"/>
      <c r="J6" s="7"/>
      <c r="N6" s="5"/>
      <c r="O6" s="6"/>
      <c r="P6" s="6"/>
      <c r="Q6" s="6"/>
      <c r="R6" s="7"/>
      <c r="T6" s="28"/>
    </row>
    <row r="7" spans="1:23" x14ac:dyDescent="0.2">
      <c r="B7" s="5"/>
      <c r="C7" s="6"/>
      <c r="D7" s="6"/>
      <c r="E7" s="7"/>
      <c r="G7" s="5"/>
      <c r="H7" s="6"/>
      <c r="I7" s="6"/>
      <c r="J7" s="7"/>
      <c r="N7" s="5"/>
      <c r="O7" s="6"/>
      <c r="P7" s="6"/>
      <c r="Q7" s="6"/>
      <c r="R7" s="7"/>
      <c r="T7" s="28"/>
    </row>
    <row r="8" spans="1:23" x14ac:dyDescent="0.2">
      <c r="A8" s="1" t="s">
        <v>6</v>
      </c>
      <c r="B8" s="5"/>
      <c r="C8" s="6"/>
      <c r="D8" s="6"/>
      <c r="E8" s="7"/>
      <c r="G8" s="5"/>
      <c r="H8" s="6"/>
      <c r="I8" s="6"/>
      <c r="J8" s="7"/>
      <c r="N8" s="5"/>
      <c r="O8" s="6"/>
      <c r="P8" s="6"/>
      <c r="Q8" s="6"/>
      <c r="R8" s="7"/>
      <c r="T8" s="28"/>
    </row>
    <row r="9" spans="1:23" x14ac:dyDescent="0.2">
      <c r="B9" s="8" t="s">
        <v>2</v>
      </c>
      <c r="C9" s="9" t="s">
        <v>3</v>
      </c>
      <c r="D9" s="9" t="s">
        <v>4</v>
      </c>
      <c r="E9" s="10" t="s">
        <v>5</v>
      </c>
      <c r="G9" s="8" t="s">
        <v>2</v>
      </c>
      <c r="H9" s="9" t="s">
        <v>3</v>
      </c>
      <c r="I9" s="9" t="s">
        <v>4</v>
      </c>
      <c r="J9" s="10" t="s">
        <v>5</v>
      </c>
      <c r="N9" s="8" t="s">
        <v>3</v>
      </c>
      <c r="O9" s="9" t="s">
        <v>4</v>
      </c>
      <c r="P9" s="9" t="s">
        <v>5</v>
      </c>
      <c r="Q9" s="9" t="s">
        <v>10</v>
      </c>
      <c r="R9" s="10" t="s">
        <v>11</v>
      </c>
      <c r="S9" s="1"/>
      <c r="T9" s="29" t="s">
        <v>12</v>
      </c>
      <c r="V9" s="1"/>
      <c r="W9" s="1"/>
    </row>
    <row r="10" spans="1:23" x14ac:dyDescent="0.2">
      <c r="A10">
        <v>0</v>
      </c>
      <c r="B10" s="5">
        <v>176.32</v>
      </c>
      <c r="C10" s="6">
        <v>137.39099999999999</v>
      </c>
      <c r="D10" s="6">
        <v>213.00800000000001</v>
      </c>
      <c r="E10" s="7">
        <v>220</v>
      </c>
      <c r="G10" s="5">
        <f>1/B10</f>
        <v>5.6715063520871144E-3</v>
      </c>
      <c r="H10" s="6">
        <f t="shared" ref="H10:J15" si="1">1/C10</f>
        <v>7.2784971359113777E-3</v>
      </c>
      <c r="I10" s="6">
        <f t="shared" si="1"/>
        <v>4.6946593555171638E-3</v>
      </c>
      <c r="J10" s="7">
        <f t="shared" si="1"/>
        <v>4.5454545454545452E-3</v>
      </c>
      <c r="N10" s="5">
        <f t="shared" ref="N10:N15" si="2">(H10-$I$10)/G10</f>
        <v>0.45558227743910779</v>
      </c>
      <c r="O10" s="6">
        <f t="shared" ref="O10:O15" si="3">(I10-$I$10)/G10</f>
        <v>0</v>
      </c>
      <c r="P10" s="6">
        <f t="shared" ref="P10:P15" si="4">(J10-$J$10)/G10</f>
        <v>0</v>
      </c>
      <c r="Q10" s="6">
        <f>AVERAGE(O10:P10)</f>
        <v>0</v>
      </c>
      <c r="R10" s="7">
        <f t="shared" ref="R10:R15" si="5">Q10/G10</f>
        <v>0</v>
      </c>
      <c r="T10" s="28">
        <f>R10/(AVERAGE($R$4, $R$5))</f>
        <v>0</v>
      </c>
    </row>
    <row r="11" spans="1:23" x14ac:dyDescent="0.2">
      <c r="A11">
        <v>2</v>
      </c>
      <c r="B11" s="5">
        <v>160.227</v>
      </c>
      <c r="C11" s="6">
        <v>150.61699999999999</v>
      </c>
      <c r="D11" s="6">
        <v>206.11699999999999</v>
      </c>
      <c r="E11" s="7">
        <v>214.71899999999999</v>
      </c>
      <c r="G11" s="5">
        <f t="shared" ref="G11:G15" si="6">1/B11</f>
        <v>6.2411453749992201E-3</v>
      </c>
      <c r="H11" s="6">
        <f t="shared" si="1"/>
        <v>6.6393567791152401E-3</v>
      </c>
      <c r="I11" s="6">
        <f t="shared" si="1"/>
        <v>4.8516134040375129E-3</v>
      </c>
      <c r="J11" s="7">
        <f t="shared" si="1"/>
        <v>4.6572497077575813E-3</v>
      </c>
      <c r="N11" s="5">
        <f t="shared" si="2"/>
        <v>0.31159303409084899</v>
      </c>
      <c r="O11" s="6">
        <f t="shared" si="3"/>
        <v>2.5148276332269983E-2</v>
      </c>
      <c r="P11" s="6">
        <f t="shared" si="4"/>
        <v>1.791260347032856E-2</v>
      </c>
      <c r="Q11" s="6">
        <f t="shared" ref="Q11:Q15" si="7">AVERAGE(O11:P11)</f>
        <v>2.153043990129927E-2</v>
      </c>
      <c r="R11" s="7">
        <f t="shared" si="5"/>
        <v>3.4497577940654778</v>
      </c>
      <c r="T11" s="28">
        <f>R11/(AVERAGE($R$4, $R$5))</f>
        <v>7.2615077606854525E-2</v>
      </c>
    </row>
    <row r="12" spans="1:23" x14ac:dyDescent="0.2">
      <c r="A12">
        <v>3</v>
      </c>
      <c r="B12" s="5">
        <v>161.523</v>
      </c>
      <c r="C12" s="6">
        <v>166.172</v>
      </c>
      <c r="D12" s="6">
        <v>191.49199999999999</v>
      </c>
      <c r="E12" s="7">
        <v>208</v>
      </c>
      <c r="G12" s="5">
        <f>1/B12</f>
        <v>6.1910687642007644E-3</v>
      </c>
      <c r="H12" s="6">
        <f t="shared" si="1"/>
        <v>6.0178610114820785E-3</v>
      </c>
      <c r="I12" s="6">
        <f t="shared" si="1"/>
        <v>5.2221502725962442E-3</v>
      </c>
      <c r="J12" s="7">
        <f t="shared" si="1"/>
        <v>4.807692307692308E-3</v>
      </c>
      <c r="N12" s="5">
        <f t="shared" si="2"/>
        <v>0.21372750107642091</v>
      </c>
      <c r="O12" s="6">
        <f t="shared" si="3"/>
        <v>8.5201915399364309E-2</v>
      </c>
      <c r="P12" s="6">
        <f t="shared" si="4"/>
        <v>4.2357430069930146E-2</v>
      </c>
      <c r="Q12" s="6">
        <f t="shared" si="7"/>
        <v>6.3779672734647228E-2</v>
      </c>
      <c r="R12" s="7">
        <f t="shared" si="5"/>
        <v>10.301884079118423</v>
      </c>
      <c r="T12" s="28">
        <f t="shared" ref="T12:T45" si="8">R12/(AVERAGE($R$4, $R$5))</f>
        <v>0.21684771991497229</v>
      </c>
    </row>
    <row r="13" spans="1:23" x14ac:dyDescent="0.2">
      <c r="A13">
        <v>4</v>
      </c>
      <c r="B13" s="5">
        <v>158.547</v>
      </c>
      <c r="C13" s="6">
        <v>167.76599999999999</v>
      </c>
      <c r="D13" s="6">
        <v>170.93799999999999</v>
      </c>
      <c r="E13" s="7">
        <v>195.5</v>
      </c>
      <c r="G13" s="5">
        <f t="shared" si="6"/>
        <v>6.3072779680473298E-3</v>
      </c>
      <c r="H13" s="6">
        <f t="shared" si="1"/>
        <v>5.9606833327372653E-3</v>
      </c>
      <c r="I13" s="6">
        <f t="shared" si="1"/>
        <v>5.850074295943559E-3</v>
      </c>
      <c r="J13" s="7">
        <f t="shared" si="1"/>
        <v>5.1150895140664966E-3</v>
      </c>
      <c r="N13" s="5">
        <f t="shared" si="2"/>
        <v>0.20072430351631543</v>
      </c>
      <c r="O13" s="6">
        <f t="shared" si="3"/>
        <v>0.18318757255978368</v>
      </c>
      <c r="P13" s="6">
        <f t="shared" si="4"/>
        <v>9.0313915368519057E-2</v>
      </c>
      <c r="Q13" s="6">
        <f t="shared" si="7"/>
        <v>0.13675074396415138</v>
      </c>
      <c r="R13" s="7">
        <f t="shared" si="5"/>
        <v>21.681420203284308</v>
      </c>
      <c r="T13" s="28">
        <f t="shared" si="8"/>
        <v>0.45637928940887001</v>
      </c>
    </row>
    <row r="14" spans="1:23" x14ac:dyDescent="0.2">
      <c r="A14">
        <v>6</v>
      </c>
      <c r="B14" s="5">
        <v>160.25</v>
      </c>
      <c r="C14" s="6">
        <v>175.703</v>
      </c>
      <c r="D14" s="6">
        <v>154.71100000000001</v>
      </c>
      <c r="E14" s="7">
        <v>186.523</v>
      </c>
      <c r="G14" s="5">
        <f t="shared" si="6"/>
        <v>6.2402496099843996E-3</v>
      </c>
      <c r="H14" s="6">
        <f t="shared" si="1"/>
        <v>5.6914224572147312E-3</v>
      </c>
      <c r="I14" s="6">
        <f t="shared" si="1"/>
        <v>6.4636645099572744E-3</v>
      </c>
      <c r="J14" s="7">
        <f t="shared" si="1"/>
        <v>5.3612691196259976E-3</v>
      </c>
      <c r="N14" s="5">
        <f t="shared" si="2"/>
        <v>0.15973128704703515</v>
      </c>
      <c r="O14" s="6">
        <f t="shared" si="3"/>
        <v>0.28348307599902772</v>
      </c>
      <c r="P14" s="6">
        <f t="shared" si="4"/>
        <v>0.13073428551097524</v>
      </c>
      <c r="Q14" s="6">
        <f t="shared" si="7"/>
        <v>0.2071086807550015</v>
      </c>
      <c r="R14" s="7">
        <f t="shared" si="5"/>
        <v>33.189166090988991</v>
      </c>
      <c r="T14" s="28">
        <f>R14/(AVERAGE($R$4, $R$5))</f>
        <v>0.69860958805567863</v>
      </c>
    </row>
    <row r="15" spans="1:23" x14ac:dyDescent="0.2">
      <c r="A15">
        <v>8</v>
      </c>
      <c r="B15" s="5">
        <v>154.01599999999999</v>
      </c>
      <c r="C15" s="6">
        <v>177.977</v>
      </c>
      <c r="D15" s="6">
        <v>153.648</v>
      </c>
      <c r="E15" s="7">
        <v>184.91399999999999</v>
      </c>
      <c r="G15" s="5">
        <f t="shared" si="6"/>
        <v>6.4928319135674224E-3</v>
      </c>
      <c r="H15" s="6">
        <f t="shared" si="1"/>
        <v>5.6187035403451003E-3</v>
      </c>
      <c r="I15" s="6">
        <f t="shared" si="1"/>
        <v>6.5083827970425908E-3</v>
      </c>
      <c r="J15" s="7">
        <f t="shared" si="1"/>
        <v>5.4079193571065472E-3</v>
      </c>
      <c r="N15" s="5">
        <f t="shared" si="2"/>
        <v>0.14231758917045945</v>
      </c>
      <c r="O15" s="6">
        <f t="shared" si="3"/>
        <v>0.27934242956998012</v>
      </c>
      <c r="P15" s="6">
        <f t="shared" si="4"/>
        <v>0.13283338043139473</v>
      </c>
      <c r="Q15" s="6">
        <f t="shared" si="7"/>
        <v>0.20608790500068741</v>
      </c>
      <c r="R15" s="7">
        <f t="shared" si="5"/>
        <v>31.740834776585867</v>
      </c>
      <c r="T15" s="28">
        <f>R15/(AVERAGE($R$4, $R$5))</f>
        <v>0.6681231895680102</v>
      </c>
    </row>
    <row r="16" spans="1:23" x14ac:dyDescent="0.2">
      <c r="B16" s="5"/>
      <c r="C16" s="6"/>
      <c r="D16" s="6"/>
      <c r="E16" s="7"/>
      <c r="G16" s="5"/>
      <c r="H16" s="6"/>
      <c r="I16" s="6"/>
      <c r="J16" s="7"/>
      <c r="N16" s="5"/>
      <c r="O16" s="6"/>
      <c r="P16" s="6"/>
      <c r="Q16" s="6"/>
      <c r="R16" s="7"/>
      <c r="T16" s="28"/>
    </row>
    <row r="17" spans="1:23" x14ac:dyDescent="0.2">
      <c r="B17" s="5"/>
      <c r="C17" s="6"/>
      <c r="D17" s="6"/>
      <c r="E17" s="7"/>
      <c r="G17" s="5"/>
      <c r="H17" s="6"/>
      <c r="I17" s="6"/>
      <c r="J17" s="7"/>
      <c r="N17" s="5"/>
      <c r="O17" s="6"/>
      <c r="P17" s="6"/>
      <c r="Q17" s="6"/>
      <c r="R17" s="7"/>
      <c r="T17" s="28"/>
    </row>
    <row r="18" spans="1:23" x14ac:dyDescent="0.2">
      <c r="B18" s="5"/>
      <c r="C18" s="6"/>
      <c r="D18" s="6"/>
      <c r="E18" s="7"/>
      <c r="G18" s="5"/>
      <c r="H18" s="6"/>
      <c r="I18" s="6"/>
      <c r="J18" s="7"/>
      <c r="N18" s="5"/>
      <c r="O18" s="6"/>
      <c r="P18" s="6"/>
      <c r="Q18" s="6"/>
      <c r="R18" s="7"/>
      <c r="T18" s="28"/>
    </row>
    <row r="19" spans="1:23" x14ac:dyDescent="0.2">
      <c r="A19" s="1" t="s">
        <v>7</v>
      </c>
      <c r="B19" s="5"/>
      <c r="C19" s="6"/>
      <c r="D19" s="6"/>
      <c r="E19" s="7"/>
      <c r="G19" s="5"/>
      <c r="H19" s="6"/>
      <c r="I19" s="6"/>
      <c r="J19" s="7"/>
      <c r="N19" s="5"/>
      <c r="O19" s="6"/>
      <c r="P19" s="6"/>
      <c r="Q19" s="6"/>
      <c r="R19" s="7"/>
      <c r="T19" s="28"/>
    </row>
    <row r="20" spans="1:23" x14ac:dyDescent="0.2">
      <c r="B20" s="8" t="s">
        <v>2</v>
      </c>
      <c r="C20" s="9" t="s">
        <v>3</v>
      </c>
      <c r="D20" s="9" t="s">
        <v>4</v>
      </c>
      <c r="E20" s="10" t="s">
        <v>5</v>
      </c>
      <c r="G20" s="8" t="s">
        <v>2</v>
      </c>
      <c r="H20" s="9" t="s">
        <v>3</v>
      </c>
      <c r="I20" s="9" t="s">
        <v>4</v>
      </c>
      <c r="J20" s="10" t="s">
        <v>5</v>
      </c>
      <c r="N20" s="8" t="s">
        <v>3</v>
      </c>
      <c r="O20" s="9" t="s">
        <v>4</v>
      </c>
      <c r="P20" s="9" t="s">
        <v>5</v>
      </c>
      <c r="Q20" s="9" t="s">
        <v>10</v>
      </c>
      <c r="R20" s="10" t="s">
        <v>11</v>
      </c>
      <c r="S20" s="1"/>
      <c r="T20" s="29" t="s">
        <v>12</v>
      </c>
      <c r="V20" s="1"/>
      <c r="W20" s="1"/>
    </row>
    <row r="21" spans="1:23" x14ac:dyDescent="0.2">
      <c r="A21">
        <v>0</v>
      </c>
      <c r="B21" s="5">
        <v>156.352</v>
      </c>
      <c r="C21" s="6">
        <v>94.858999999999995</v>
      </c>
      <c r="D21" s="6">
        <v>198.75800000000001</v>
      </c>
      <c r="E21" s="7">
        <v>206.125</v>
      </c>
      <c r="G21" s="5">
        <f>1/B21</f>
        <v>6.3958248055669261E-3</v>
      </c>
      <c r="H21" s="6">
        <f t="shared" ref="H21:J26" si="9">1/C21</f>
        <v>1.054196228085896E-2</v>
      </c>
      <c r="I21" s="6">
        <f t="shared" si="9"/>
        <v>5.0312440253977193E-3</v>
      </c>
      <c r="J21" s="7">
        <f t="shared" si="9"/>
        <v>4.8514251061249243E-3</v>
      </c>
      <c r="N21" s="5">
        <f t="shared" ref="N21:N26" si="10">(H21-$I$10)/G21</f>
        <v>0.9142375069830404</v>
      </c>
      <c r="O21" s="6">
        <f t="shared" ref="O21:O26" si="11">(I21-$I$21)/G21</f>
        <v>0</v>
      </c>
      <c r="P21" s="6">
        <f t="shared" ref="P21:P26" si="12">(J21-$J$21)/G21</f>
        <v>0</v>
      </c>
      <c r="Q21" s="6">
        <f>AVERAGE(O21:P21)</f>
        <v>0</v>
      </c>
      <c r="R21" s="7">
        <f t="shared" ref="R21:R26" si="13">Q21/G21</f>
        <v>0</v>
      </c>
      <c r="T21" s="28">
        <f t="shared" si="8"/>
        <v>0</v>
      </c>
    </row>
    <row r="22" spans="1:23" x14ac:dyDescent="0.2">
      <c r="A22">
        <v>2</v>
      </c>
      <c r="B22" s="5">
        <v>115.492</v>
      </c>
      <c r="C22" s="6">
        <v>126.828</v>
      </c>
      <c r="D22" s="6">
        <v>196.16399999999999</v>
      </c>
      <c r="E22" s="7">
        <v>204.33600000000001</v>
      </c>
      <c r="G22" s="5">
        <f t="shared" ref="G22:G26" si="14">1/B22</f>
        <v>8.6586083884598059E-3</v>
      </c>
      <c r="H22" s="6">
        <f t="shared" si="9"/>
        <v>7.8846942315576995E-3</v>
      </c>
      <c r="I22" s="6">
        <f t="shared" si="9"/>
        <v>5.0977753308456197E-3</v>
      </c>
      <c r="J22" s="7">
        <f t="shared" si="9"/>
        <v>4.8939002427374513E-3</v>
      </c>
      <c r="N22" s="5">
        <f t="shared" si="10"/>
        <v>0.36842350790367356</v>
      </c>
      <c r="O22" s="6">
        <f t="shared" si="11"/>
        <v>7.6838335287889095E-3</v>
      </c>
      <c r="P22" s="6">
        <f t="shared" si="12"/>
        <v>4.9055384776539685E-3</v>
      </c>
      <c r="Q22" s="6">
        <f>AVERAGE(O22:P22)</f>
        <v>6.2946860032214395E-3</v>
      </c>
      <c r="R22" s="7">
        <f t="shared" si="13"/>
        <v>0.7269858758840505</v>
      </c>
      <c r="T22" s="28">
        <f t="shared" si="8"/>
        <v>1.5302562947236713E-2</v>
      </c>
    </row>
    <row r="23" spans="1:23" x14ac:dyDescent="0.2">
      <c r="A23">
        <v>3</v>
      </c>
      <c r="B23" s="5">
        <v>124</v>
      </c>
      <c r="C23" s="6">
        <v>138.5</v>
      </c>
      <c r="D23" s="6">
        <v>181.273</v>
      </c>
      <c r="E23" s="7">
        <v>194.75800000000001</v>
      </c>
      <c r="G23" s="5">
        <f t="shared" si="14"/>
        <v>8.0645161290322578E-3</v>
      </c>
      <c r="H23" s="6">
        <f t="shared" si="9"/>
        <v>7.2202166064981952E-3</v>
      </c>
      <c r="I23" s="6">
        <f t="shared" si="9"/>
        <v>5.5165413492356836E-3</v>
      </c>
      <c r="J23" s="7">
        <f t="shared" si="9"/>
        <v>5.1345772702533401E-3</v>
      </c>
      <c r="N23" s="5">
        <f t="shared" si="10"/>
        <v>0.31316909912164792</v>
      </c>
      <c r="O23" s="6">
        <f t="shared" si="11"/>
        <v>6.0176868155907566E-2</v>
      </c>
      <c r="P23" s="6">
        <f t="shared" si="12"/>
        <v>3.5110868351923556E-2</v>
      </c>
      <c r="Q23" s="6">
        <f t="shared" ref="Q23:Q26" si="15">AVERAGE(O23:P23)</f>
        <v>4.7643868253915561E-2</v>
      </c>
      <c r="R23" s="7">
        <f t="shared" si="13"/>
        <v>5.9078396634855297</v>
      </c>
      <c r="T23" s="28">
        <f t="shared" si="8"/>
        <v>0.12435604505071306</v>
      </c>
    </row>
    <row r="24" spans="1:23" x14ac:dyDescent="0.2">
      <c r="A24">
        <v>4</v>
      </c>
      <c r="B24" s="5">
        <v>124.15600000000001</v>
      </c>
      <c r="C24" s="6">
        <v>146.51599999999999</v>
      </c>
      <c r="D24" s="6">
        <v>158.10900000000001</v>
      </c>
      <c r="E24" s="7">
        <v>181.78100000000001</v>
      </c>
      <c r="G24" s="5">
        <f t="shared" si="14"/>
        <v>8.0543831953349011E-3</v>
      </c>
      <c r="H24" s="6">
        <f t="shared" si="9"/>
        <v>6.8251931529662293E-3</v>
      </c>
      <c r="I24" s="6">
        <f t="shared" si="9"/>
        <v>6.3247506467057537E-3</v>
      </c>
      <c r="J24" s="7">
        <f t="shared" si="9"/>
        <v>5.501124980058422E-3</v>
      </c>
      <c r="N24" s="5">
        <f t="shared" si="10"/>
        <v>0.26451855415608616</v>
      </c>
      <c r="O24" s="6">
        <f t="shared" si="11"/>
        <v>0.16059660807512033</v>
      </c>
      <c r="P24" s="6">
        <f t="shared" si="12"/>
        <v>8.066413754808735E-2</v>
      </c>
      <c r="Q24" s="6">
        <f t="shared" si="15"/>
        <v>0.12063037281160384</v>
      </c>
      <c r="R24" s="7">
        <f t="shared" si="13"/>
        <v>14.976984566797487</v>
      </c>
      <c r="T24" s="28">
        <f t="shared" si="8"/>
        <v>0.31525543576002707</v>
      </c>
    </row>
    <row r="25" spans="1:23" x14ac:dyDescent="0.2">
      <c r="A25">
        <v>6</v>
      </c>
      <c r="B25" s="5">
        <v>140.953</v>
      </c>
      <c r="C25" s="6">
        <v>161.625</v>
      </c>
      <c r="D25" s="6">
        <v>135.547</v>
      </c>
      <c r="E25" s="7">
        <v>165.56200000000001</v>
      </c>
      <c r="G25" s="5">
        <f t="shared" si="14"/>
        <v>7.0945634360389635E-3</v>
      </c>
      <c r="H25" s="6">
        <f t="shared" si="9"/>
        <v>6.1871616395978348E-3</v>
      </c>
      <c r="I25" s="6">
        <f t="shared" si="9"/>
        <v>7.3775148103609823E-3</v>
      </c>
      <c r="J25" s="7">
        <f t="shared" si="9"/>
        <v>6.0400333409840416E-3</v>
      </c>
      <c r="N25" s="5">
        <f t="shared" si="10"/>
        <v>0.21037267444802282</v>
      </c>
      <c r="O25" s="6">
        <f t="shared" si="11"/>
        <v>0.33071390595292677</v>
      </c>
      <c r="P25" s="6">
        <f t="shared" si="12"/>
        <v>0.16753789652809714</v>
      </c>
      <c r="Q25" s="6">
        <f t="shared" si="15"/>
        <v>0.24912590124051195</v>
      </c>
      <c r="R25" s="7">
        <f t="shared" si="13"/>
        <v>35.115043157553878</v>
      </c>
      <c r="T25" s="28">
        <f t="shared" si="8"/>
        <v>0.73914800292365768</v>
      </c>
    </row>
    <row r="26" spans="1:23" x14ac:dyDescent="0.2">
      <c r="A26">
        <v>8</v>
      </c>
      <c r="B26" s="5">
        <v>159.422</v>
      </c>
      <c r="C26" s="6">
        <v>172.23400000000001</v>
      </c>
      <c r="D26" s="6">
        <v>150.15600000000001</v>
      </c>
      <c r="E26" s="7">
        <v>172.578</v>
      </c>
      <c r="G26" s="5">
        <f t="shared" si="14"/>
        <v>6.2726599841928972E-3</v>
      </c>
      <c r="H26" s="6">
        <f t="shared" si="9"/>
        <v>5.806054553688586E-3</v>
      </c>
      <c r="I26" s="6">
        <f t="shared" si="9"/>
        <v>6.6597405365086976E-3</v>
      </c>
      <c r="J26" s="7">
        <f t="shared" si="9"/>
        <v>5.7944813359756169E-3</v>
      </c>
      <c r="N26" s="5">
        <f t="shared" si="10"/>
        <v>0.17718084528288447</v>
      </c>
      <c r="O26" s="6">
        <f t="shared" si="11"/>
        <v>0.25961817079433436</v>
      </c>
      <c r="P26" s="6">
        <f t="shared" si="12"/>
        <v>0.15034391027525709</v>
      </c>
      <c r="Q26" s="6">
        <f t="shared" si="15"/>
        <v>0.20498104053479571</v>
      </c>
      <c r="R26" s="7">
        <f t="shared" si="13"/>
        <v>32.678487444138199</v>
      </c>
      <c r="T26" s="28">
        <f t="shared" si="8"/>
        <v>0.68786014656241601</v>
      </c>
    </row>
    <row r="27" spans="1:23" x14ac:dyDescent="0.2">
      <c r="B27" s="5"/>
      <c r="C27" s="6"/>
      <c r="D27" s="6"/>
      <c r="E27" s="7"/>
      <c r="G27" s="5"/>
      <c r="H27" s="6"/>
      <c r="I27" s="6"/>
      <c r="J27" s="7"/>
      <c r="N27" s="5"/>
      <c r="O27" s="6"/>
      <c r="P27" s="6"/>
      <c r="Q27" s="6"/>
      <c r="R27" s="7"/>
      <c r="T27" s="28"/>
    </row>
    <row r="28" spans="1:23" x14ac:dyDescent="0.2">
      <c r="B28" s="5"/>
      <c r="C28" s="6"/>
      <c r="D28" s="6"/>
      <c r="E28" s="7"/>
      <c r="G28" s="5"/>
      <c r="H28" s="6"/>
      <c r="I28" s="6"/>
      <c r="J28" s="7"/>
      <c r="N28" s="5"/>
      <c r="O28" s="6"/>
      <c r="P28" s="6"/>
      <c r="Q28" s="6"/>
      <c r="R28" s="7"/>
      <c r="T28" s="28"/>
    </row>
    <row r="29" spans="1:23" x14ac:dyDescent="0.2">
      <c r="A29" s="1" t="s">
        <v>8</v>
      </c>
      <c r="B29" s="5"/>
      <c r="C29" s="6"/>
      <c r="D29" s="6"/>
      <c r="E29" s="7"/>
      <c r="G29" s="5"/>
      <c r="H29" s="6"/>
      <c r="I29" s="6"/>
      <c r="J29" s="7"/>
      <c r="N29" s="5"/>
      <c r="O29" s="6"/>
      <c r="P29" s="6"/>
      <c r="Q29" s="6"/>
      <c r="R29" s="7"/>
      <c r="T29" s="28"/>
    </row>
    <row r="30" spans="1:23" x14ac:dyDescent="0.2">
      <c r="B30" s="8" t="s">
        <v>2</v>
      </c>
      <c r="C30" s="9" t="s">
        <v>3</v>
      </c>
      <c r="D30" s="9" t="s">
        <v>4</v>
      </c>
      <c r="E30" s="10" t="s">
        <v>5</v>
      </c>
      <c r="G30" s="8" t="s">
        <v>2</v>
      </c>
      <c r="H30" s="9" t="s">
        <v>3</v>
      </c>
      <c r="I30" s="9" t="s">
        <v>4</v>
      </c>
      <c r="J30" s="10" t="s">
        <v>5</v>
      </c>
      <c r="N30" s="8" t="s">
        <v>3</v>
      </c>
      <c r="O30" s="9" t="s">
        <v>4</v>
      </c>
      <c r="P30" s="9" t="s">
        <v>5</v>
      </c>
      <c r="Q30" s="9" t="s">
        <v>10</v>
      </c>
      <c r="R30" s="10" t="s">
        <v>11</v>
      </c>
      <c r="S30" s="1"/>
      <c r="T30" s="29" t="s">
        <v>12</v>
      </c>
      <c r="V30" s="1"/>
      <c r="W30" s="1"/>
    </row>
    <row r="31" spans="1:23" x14ac:dyDescent="0.2">
      <c r="A31">
        <v>0</v>
      </c>
      <c r="B31" s="5">
        <v>130.61699999999999</v>
      </c>
      <c r="C31" s="6">
        <v>75.819999999999993</v>
      </c>
      <c r="D31" s="6">
        <v>181.89099999999999</v>
      </c>
      <c r="E31" s="7">
        <v>192</v>
      </c>
      <c r="G31" s="5">
        <f>1/B31</f>
        <v>7.6559712747957774E-3</v>
      </c>
      <c r="H31" s="6">
        <f t="shared" ref="H31:J36" si="16">1/C31</f>
        <v>1.3189132155104196E-2</v>
      </c>
      <c r="I31" s="6">
        <f t="shared" si="16"/>
        <v>5.4977981318481955E-3</v>
      </c>
      <c r="J31" s="7">
        <f t="shared" si="16"/>
        <v>5.208333333333333E-3</v>
      </c>
      <c r="N31" s="5">
        <f t="shared" ref="N31:N36" si="17">(H31-$I$10)/G31</f>
        <v>1.1095225536636593</v>
      </c>
      <c r="O31" s="6">
        <f>(I31-$I$31)/G31</f>
        <v>0</v>
      </c>
      <c r="P31" s="6">
        <f t="shared" ref="P31:P36" si="18">(J31-$J$31)/G31</f>
        <v>0</v>
      </c>
      <c r="Q31" s="6">
        <f>AVERAGE(O31:P31)</f>
        <v>0</v>
      </c>
      <c r="R31" s="7">
        <f t="shared" ref="R31:R36" si="19">Q31/G31</f>
        <v>0</v>
      </c>
      <c r="T31" s="28">
        <f t="shared" si="8"/>
        <v>0</v>
      </c>
    </row>
    <row r="32" spans="1:23" x14ac:dyDescent="0.2">
      <c r="A32">
        <v>2</v>
      </c>
      <c r="B32" s="5">
        <v>109.438</v>
      </c>
      <c r="C32" s="6">
        <v>95.272999999999996</v>
      </c>
      <c r="D32" s="6">
        <v>177.602</v>
      </c>
      <c r="E32" s="7">
        <v>192.06200000000001</v>
      </c>
      <c r="G32" s="5">
        <f t="shared" ref="G32:G36" si="20">1/B32</f>
        <v>9.1375938887772075E-3</v>
      </c>
      <c r="H32" s="6">
        <f t="shared" si="16"/>
        <v>1.0496153159866909E-2</v>
      </c>
      <c r="I32" s="6">
        <f t="shared" si="16"/>
        <v>5.6305672233420796E-3</v>
      </c>
      <c r="J32" s="7">
        <f t="shared" si="16"/>
        <v>5.2066520186189874E-3</v>
      </c>
      <c r="N32" s="5">
        <f t="shared" si="17"/>
        <v>0.63490387896042744</v>
      </c>
      <c r="O32" s="6">
        <f t="shared" ref="O32:O36" si="21">(I32-$I$31)/G32</f>
        <v>1.452998383490769E-2</v>
      </c>
      <c r="P32" s="6">
        <f t="shared" si="18"/>
        <v>-1.8399971970855755E-4</v>
      </c>
      <c r="Q32" s="6">
        <f t="shared" ref="Q32:Q36" si="22">AVERAGE(O32:P32)</f>
        <v>7.1729920575995662E-3</v>
      </c>
      <c r="R32" s="7">
        <f t="shared" si="19"/>
        <v>0.78499790479958131</v>
      </c>
      <c r="T32" s="28">
        <f t="shared" si="8"/>
        <v>1.6523677075619605E-2</v>
      </c>
    </row>
    <row r="33" spans="1:23" x14ac:dyDescent="0.2">
      <c r="A33">
        <v>3</v>
      </c>
      <c r="B33" s="5">
        <v>106.383</v>
      </c>
      <c r="C33" s="6">
        <v>104.922</v>
      </c>
      <c r="D33" s="6">
        <v>170.50800000000001</v>
      </c>
      <c r="E33" s="7">
        <v>187.34399999999999</v>
      </c>
      <c r="G33" s="5">
        <f t="shared" si="20"/>
        <v>9.3999981200003756E-3</v>
      </c>
      <c r="H33" s="6">
        <f t="shared" si="16"/>
        <v>9.5308896132365005E-3</v>
      </c>
      <c r="I33" s="6">
        <f t="shared" si="16"/>
        <v>5.8648274567762214E-3</v>
      </c>
      <c r="J33" s="7">
        <f t="shared" si="16"/>
        <v>5.3377743616021866E-3</v>
      </c>
      <c r="N33" s="5">
        <f t="shared" si="17"/>
        <v>0.51449268350695621</v>
      </c>
      <c r="O33" s="6">
        <f t="shared" si="21"/>
        <v>3.9045680673818188E-2</v>
      </c>
      <c r="P33" s="6">
        <f t="shared" si="18"/>
        <v>1.3770324910325444E-2</v>
      </c>
      <c r="Q33" s="6">
        <f t="shared" si="22"/>
        <v>2.6408002792071818E-2</v>
      </c>
      <c r="R33" s="7">
        <f t="shared" si="19"/>
        <v>2.8093625610289763</v>
      </c>
      <c r="T33" s="28">
        <f t="shared" si="8"/>
        <v>5.9135189359047116E-2</v>
      </c>
    </row>
    <row r="34" spans="1:23" x14ac:dyDescent="0.2">
      <c r="A34">
        <v>4</v>
      </c>
      <c r="B34" s="5">
        <v>116.602</v>
      </c>
      <c r="C34" s="6">
        <v>122.69499999999999</v>
      </c>
      <c r="D34" s="6">
        <v>158.84399999999999</v>
      </c>
      <c r="E34" s="7">
        <v>181.94499999999999</v>
      </c>
      <c r="G34" s="5">
        <f t="shared" si="20"/>
        <v>8.5761822267199535E-3</v>
      </c>
      <c r="H34" s="6">
        <f t="shared" si="16"/>
        <v>8.1502913729165818E-3</v>
      </c>
      <c r="I34" s="6">
        <f t="shared" si="16"/>
        <v>6.2954848782453224E-3</v>
      </c>
      <c r="J34" s="7">
        <f t="shared" si="16"/>
        <v>5.4961664239193166E-3</v>
      </c>
      <c r="N34" s="5">
        <f t="shared" si="17"/>
        <v>0.40293360449280691</v>
      </c>
      <c r="O34" s="6">
        <f t="shared" si="21"/>
        <v>9.3011870003397792E-2</v>
      </c>
      <c r="P34" s="6">
        <f t="shared" si="18"/>
        <v>3.3561914028506848E-2</v>
      </c>
      <c r="Q34" s="6">
        <f t="shared" si="22"/>
        <v>6.328689201595232E-2</v>
      </c>
      <c r="R34" s="7">
        <f t="shared" si="19"/>
        <v>7.3793781828440723</v>
      </c>
      <c r="T34" s="28">
        <f t="shared" si="8"/>
        <v>0.15533093956896521</v>
      </c>
    </row>
    <row r="35" spans="1:23" x14ac:dyDescent="0.2">
      <c r="A35">
        <v>6</v>
      </c>
      <c r="B35" s="5">
        <v>124.914</v>
      </c>
      <c r="C35" s="6">
        <v>140.28899999999999</v>
      </c>
      <c r="D35" s="6">
        <v>131.82</v>
      </c>
      <c r="E35" s="7">
        <v>166.672</v>
      </c>
      <c r="G35" s="5">
        <f t="shared" si="20"/>
        <v>8.0055077893590783E-3</v>
      </c>
      <c r="H35" s="6">
        <f t="shared" si="16"/>
        <v>7.1281426198775396E-3</v>
      </c>
      <c r="I35" s="6">
        <f t="shared" si="16"/>
        <v>7.5861022606584739E-3</v>
      </c>
      <c r="J35" s="7">
        <f t="shared" si="16"/>
        <v>5.9998080061438039E-3</v>
      </c>
      <c r="N35" s="5">
        <f t="shared" si="17"/>
        <v>0.30397612848431199</v>
      </c>
      <c r="O35" s="6">
        <f t="shared" si="21"/>
        <v>0.26085842194620712</v>
      </c>
      <c r="P35" s="6">
        <f t="shared" si="18"/>
        <v>9.8866267279447168E-2</v>
      </c>
      <c r="Q35" s="6">
        <f t="shared" si="22"/>
        <v>0.17986234461282713</v>
      </c>
      <c r="R35" s="7">
        <f t="shared" si="19"/>
        <v>22.467324914966689</v>
      </c>
      <c r="T35" s="28">
        <f t="shared" si="8"/>
        <v>0.47292205415849448</v>
      </c>
    </row>
    <row r="36" spans="1:23" x14ac:dyDescent="0.2">
      <c r="A36">
        <v>8</v>
      </c>
      <c r="B36" s="5">
        <v>136.03899999999999</v>
      </c>
      <c r="C36" s="6">
        <v>150.51599999999999</v>
      </c>
      <c r="D36" s="6">
        <v>120.648</v>
      </c>
      <c r="E36" s="7">
        <v>160.05500000000001</v>
      </c>
      <c r="G36" s="5">
        <f t="shared" si="20"/>
        <v>7.3508332169451417E-3</v>
      </c>
      <c r="H36" s="6">
        <f t="shared" si="16"/>
        <v>6.6438119535464669E-3</v>
      </c>
      <c r="I36" s="6">
        <f t="shared" si="16"/>
        <v>8.2885750281811547E-3</v>
      </c>
      <c r="J36" s="7">
        <f t="shared" si="16"/>
        <v>6.2478523007716098E-3</v>
      </c>
      <c r="N36" s="5">
        <f t="shared" si="17"/>
        <v>0.26516077028330831</v>
      </c>
      <c r="O36" s="6">
        <f t="shared" si="21"/>
        <v>0.37965449820023939</v>
      </c>
      <c r="P36" s="6">
        <f t="shared" si="18"/>
        <v>0.1414151208113357</v>
      </c>
      <c r="Q36" s="6">
        <f t="shared" si="22"/>
        <v>0.26053480950578756</v>
      </c>
      <c r="R36" s="7">
        <f t="shared" si="19"/>
        <v>35.442894950357825</v>
      </c>
      <c r="T36" s="28">
        <f t="shared" si="8"/>
        <v>0.74604906230207535</v>
      </c>
    </row>
    <row r="37" spans="1:23" x14ac:dyDescent="0.2">
      <c r="B37" s="5"/>
      <c r="C37" s="6"/>
      <c r="D37" s="6"/>
      <c r="E37" s="7"/>
      <c r="G37" s="5"/>
      <c r="H37" s="6"/>
      <c r="I37" s="6"/>
      <c r="J37" s="7"/>
      <c r="N37" s="5"/>
      <c r="O37" s="6"/>
      <c r="P37" s="6"/>
      <c r="Q37" s="6"/>
      <c r="R37" s="7"/>
      <c r="T37" s="28"/>
    </row>
    <row r="38" spans="1:23" x14ac:dyDescent="0.2">
      <c r="B38" s="5"/>
      <c r="C38" s="6"/>
      <c r="D38" s="6"/>
      <c r="E38" s="7"/>
      <c r="G38" s="5"/>
      <c r="H38" s="6"/>
      <c r="I38" s="6"/>
      <c r="J38" s="7"/>
      <c r="N38" s="5"/>
      <c r="O38" s="6"/>
      <c r="P38" s="6"/>
      <c r="Q38" s="6"/>
      <c r="R38" s="7"/>
      <c r="T38" s="28"/>
    </row>
    <row r="39" spans="1:23" x14ac:dyDescent="0.2">
      <c r="A39" s="1" t="s">
        <v>9</v>
      </c>
      <c r="B39" s="5"/>
      <c r="C39" s="6"/>
      <c r="D39" s="6"/>
      <c r="E39" s="7"/>
      <c r="G39" s="5"/>
      <c r="H39" s="6"/>
      <c r="I39" s="6"/>
      <c r="J39" s="7"/>
      <c r="N39" s="5"/>
      <c r="O39" s="6"/>
      <c r="P39" s="6"/>
      <c r="Q39" s="6"/>
      <c r="R39" s="7"/>
      <c r="T39" s="28"/>
    </row>
    <row r="40" spans="1:23" x14ac:dyDescent="0.2">
      <c r="B40" s="8" t="s">
        <v>2</v>
      </c>
      <c r="C40" s="9" t="s">
        <v>3</v>
      </c>
      <c r="D40" s="9" t="s">
        <v>4</v>
      </c>
      <c r="E40" s="10" t="s">
        <v>5</v>
      </c>
      <c r="G40" s="8" t="s">
        <v>2</v>
      </c>
      <c r="H40" s="9" t="s">
        <v>3</v>
      </c>
      <c r="I40" s="9" t="s">
        <v>4</v>
      </c>
      <c r="J40" s="10" t="s">
        <v>5</v>
      </c>
      <c r="N40" s="8" t="s">
        <v>3</v>
      </c>
      <c r="O40" s="9" t="s">
        <v>4</v>
      </c>
      <c r="P40" s="9" t="s">
        <v>5</v>
      </c>
      <c r="Q40" s="9" t="s">
        <v>10</v>
      </c>
      <c r="R40" s="10" t="s">
        <v>11</v>
      </c>
      <c r="T40" s="29" t="s">
        <v>12</v>
      </c>
      <c r="V40" s="1"/>
      <c r="W40" s="1"/>
    </row>
    <row r="41" spans="1:23" x14ac:dyDescent="0.2">
      <c r="A41">
        <v>0</v>
      </c>
      <c r="B41" s="5"/>
      <c r="C41" s="6"/>
      <c r="D41" s="6"/>
      <c r="E41" s="7"/>
      <c r="G41" s="5"/>
      <c r="H41" s="6"/>
      <c r="I41" s="6"/>
      <c r="J41" s="7"/>
      <c r="N41" s="5"/>
      <c r="O41" s="6"/>
      <c r="P41" s="6"/>
      <c r="Q41" s="6"/>
      <c r="R41" s="7"/>
      <c r="S41" s="1"/>
      <c r="T41" s="28">
        <v>0</v>
      </c>
    </row>
    <row r="42" spans="1:23" x14ac:dyDescent="0.2">
      <c r="A42">
        <v>2</v>
      </c>
      <c r="B42" s="5">
        <v>112.992</v>
      </c>
      <c r="C42" s="6">
        <v>85.055000000000007</v>
      </c>
      <c r="D42" s="6">
        <v>181.40600000000001</v>
      </c>
      <c r="E42" s="7">
        <v>190.75</v>
      </c>
      <c r="G42" s="5">
        <f t="shared" ref="G42:J46" si="23">1/B42</f>
        <v>8.8501840838289426E-3</v>
      </c>
      <c r="H42" s="6">
        <f t="shared" si="23"/>
        <v>1.1757098348127682E-2</v>
      </c>
      <c r="I42" s="6">
        <f t="shared" si="23"/>
        <v>5.512496830314322E-3</v>
      </c>
      <c r="J42" s="7">
        <f t="shared" si="23"/>
        <v>5.2424639580602884E-3</v>
      </c>
      <c r="N42" s="5">
        <f>(H42-$I$10)/G42</f>
        <v>0.79799910665304774</v>
      </c>
      <c r="O42" s="6">
        <f>I42-$I$42</f>
        <v>0</v>
      </c>
      <c r="P42" s="6">
        <f>J42-$J$42</f>
        <v>0</v>
      </c>
      <c r="Q42" s="6">
        <f>AVERAGE(O42:P42)</f>
        <v>0</v>
      </c>
      <c r="R42" s="7">
        <f>Q42/G42</f>
        <v>0</v>
      </c>
      <c r="T42" s="28">
        <f>R42/(AVERAGE($R$4, $R$5))</f>
        <v>0</v>
      </c>
    </row>
    <row r="43" spans="1:23" x14ac:dyDescent="0.2">
      <c r="A43">
        <v>3</v>
      </c>
      <c r="B43" s="5">
        <v>114.398</v>
      </c>
      <c r="C43" s="6">
        <v>100.39100000000001</v>
      </c>
      <c r="D43" s="6">
        <v>181.48400000000001</v>
      </c>
      <c r="E43" s="7">
        <v>191.53899999999999</v>
      </c>
      <c r="G43" s="5">
        <f t="shared" si="23"/>
        <v>8.7414115631392168E-3</v>
      </c>
      <c r="H43" s="6">
        <f t="shared" si="23"/>
        <v>9.9610522855634459E-3</v>
      </c>
      <c r="I43" s="6">
        <f t="shared" si="23"/>
        <v>5.5101276145555532E-3</v>
      </c>
      <c r="J43" s="7">
        <f t="shared" si="23"/>
        <v>5.2208688569951815E-3</v>
      </c>
      <c r="N43" s="5">
        <f>(H43-$I$10)/G43</f>
        <v>0.60246481841143451</v>
      </c>
      <c r="O43" s="6">
        <f>I43-$I$42</f>
        <v>-2.3692157587688195E-6</v>
      </c>
      <c r="P43" s="6">
        <f>J43-$J$42</f>
        <v>-2.1595101065106925E-5</v>
      </c>
      <c r="Q43" s="6">
        <f t="shared" ref="Q43:Q46" si="24">AVERAGE(O43:P43)</f>
        <v>-1.1982158411937872E-5</v>
      </c>
      <c r="R43" s="7">
        <f>Q43/G43</f>
        <v>-1.3707349580088686E-3</v>
      </c>
      <c r="T43" s="28">
        <f t="shared" si="8"/>
        <v>-2.8853047459004665E-5</v>
      </c>
    </row>
    <row r="44" spans="1:23" x14ac:dyDescent="0.2">
      <c r="A44">
        <v>4</v>
      </c>
      <c r="B44" s="5">
        <v>112.85899999999999</v>
      </c>
      <c r="C44" s="6">
        <v>115.586</v>
      </c>
      <c r="D44" s="6">
        <v>181.91399999999999</v>
      </c>
      <c r="E44" s="7">
        <v>190.75</v>
      </c>
      <c r="G44" s="5">
        <f t="shared" si="23"/>
        <v>8.8606136861038992E-3</v>
      </c>
      <c r="H44" s="6">
        <f t="shared" si="23"/>
        <v>8.6515667987472535E-3</v>
      </c>
      <c r="I44" s="6">
        <f t="shared" si="23"/>
        <v>5.497103026704927E-3</v>
      </c>
      <c r="J44" s="7">
        <f t="shared" si="23"/>
        <v>5.2424639580602884E-3</v>
      </c>
      <c r="N44" s="5">
        <f>(H44-$I$10)/G44</f>
        <v>0.44657261713550472</v>
      </c>
      <c r="O44" s="6">
        <f>I44-$I$42</f>
        <v>-1.5393803609395004E-5</v>
      </c>
      <c r="P44" s="6">
        <f>J44-$J$42</f>
        <v>0</v>
      </c>
      <c r="Q44" s="6">
        <f t="shared" si="24"/>
        <v>-7.6969018046975021E-6</v>
      </c>
      <c r="R44" s="7">
        <f>Q44/G44</f>
        <v>-8.6866464077635537E-4</v>
      </c>
      <c r="T44" s="28">
        <f t="shared" si="8"/>
        <v>-1.8284805505133443E-5</v>
      </c>
    </row>
    <row r="45" spans="1:23" x14ac:dyDescent="0.2">
      <c r="A45">
        <v>6</v>
      </c>
      <c r="B45" s="5">
        <v>97.085999999999999</v>
      </c>
      <c r="C45" s="6">
        <v>122.578</v>
      </c>
      <c r="D45" s="6">
        <v>182.36699999999999</v>
      </c>
      <c r="E45" s="7">
        <v>190.648</v>
      </c>
      <c r="G45" s="5">
        <f>1/B45</f>
        <v>1.0300146262076922E-2</v>
      </c>
      <c r="H45" s="6">
        <f t="shared" si="23"/>
        <v>8.1580707794220823E-3</v>
      </c>
      <c r="I45" s="6">
        <f t="shared" si="23"/>
        <v>5.4834482115733657E-3</v>
      </c>
      <c r="J45" s="7">
        <f t="shared" si="23"/>
        <v>5.2452687675716503E-3</v>
      </c>
      <c r="N45" s="5">
        <f>(H45-$I$10)/G45</f>
        <v>0.3362487615012329</v>
      </c>
      <c r="O45" s="6">
        <f>I45-$I$42</f>
        <v>-2.9048618740956308E-5</v>
      </c>
      <c r="P45" s="6">
        <f>J45-$J$42</f>
        <v>2.8048095113619373E-6</v>
      </c>
      <c r="Q45" s="6">
        <f t="shared" si="24"/>
        <v>-1.3121904614797186E-5</v>
      </c>
      <c r="R45" s="7">
        <f>Q45/G45</f>
        <v>-1.2739532314321996E-3</v>
      </c>
      <c r="T45" s="28">
        <f t="shared" si="8"/>
        <v>-2.681585731238627E-5</v>
      </c>
    </row>
    <row r="46" spans="1:23" x14ac:dyDescent="0.2">
      <c r="A46">
        <v>8</v>
      </c>
      <c r="B46" s="11">
        <v>104.14100000000001</v>
      </c>
      <c r="C46" s="12">
        <v>134.453</v>
      </c>
      <c r="D46" s="12">
        <v>185.18</v>
      </c>
      <c r="E46" s="13">
        <v>191.102</v>
      </c>
      <c r="G46" s="11">
        <f>1/B46</f>
        <v>9.6023660229880639E-3</v>
      </c>
      <c r="H46" s="12">
        <f t="shared" si="23"/>
        <v>7.4375432307200286E-3</v>
      </c>
      <c r="I46" s="12">
        <f t="shared" si="23"/>
        <v>5.4001512042337182E-3</v>
      </c>
      <c r="J46" s="13">
        <f t="shared" si="23"/>
        <v>5.2328076105953884E-3</v>
      </c>
      <c r="N46" s="11">
        <f>(H46-$I$10)/G46</f>
        <v>0.28564666964750157</v>
      </c>
      <c r="O46" s="12">
        <f>I46-$I$42</f>
        <v>-1.1234562608060383E-4</v>
      </c>
      <c r="P46" s="12">
        <f>J46-$J$42</f>
        <v>-9.6563474648999822E-6</v>
      </c>
      <c r="Q46" s="12">
        <f t="shared" si="24"/>
        <v>-6.1000986772751908E-5</v>
      </c>
      <c r="R46" s="13">
        <f>Q46/G46</f>
        <v>-6.3527037635011567E-3</v>
      </c>
      <c r="T46" s="30">
        <f>R46/(AVERAGE($R$4, $R$5))</f>
        <v>-1.3372013466961605E-4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FDAAC-0AC6-6349-8149-F95E2A30E5D4}">
  <dimension ref="A1:W51"/>
  <sheetViews>
    <sheetView workbookViewId="0">
      <selection activeCell="V19" sqref="V19"/>
    </sheetView>
  </sheetViews>
  <sheetFormatPr baseColWidth="10" defaultRowHeight="16" x14ac:dyDescent="0.2"/>
  <cols>
    <col min="1" max="1" width="14.33203125" bestFit="1" customWidth="1"/>
    <col min="2" max="2" width="17.83203125" bestFit="1" customWidth="1"/>
    <col min="3" max="3" width="10.33203125" bestFit="1" customWidth="1"/>
    <col min="4" max="5" width="8.1640625" bestFit="1" customWidth="1"/>
    <col min="7" max="7" width="19.5" bestFit="1" customWidth="1"/>
    <col min="8" max="10" width="12.1640625" bestFit="1" customWidth="1"/>
    <col min="14" max="14" width="12.1640625" bestFit="1" customWidth="1"/>
    <col min="15" max="17" width="12.83203125" bestFit="1" customWidth="1"/>
    <col min="18" max="18" width="14.1640625" bestFit="1" customWidth="1"/>
    <col min="20" max="20" width="17.5" bestFit="1" customWidth="1"/>
  </cols>
  <sheetData>
    <row r="1" spans="1:23" x14ac:dyDescent="0.2">
      <c r="A1" s="1" t="s">
        <v>0</v>
      </c>
      <c r="B1" s="2" t="s">
        <v>13</v>
      </c>
      <c r="C1" s="3"/>
      <c r="D1" s="3"/>
      <c r="E1" s="4"/>
      <c r="G1" s="2" t="s">
        <v>1</v>
      </c>
      <c r="H1" s="16"/>
      <c r="I1" s="16"/>
      <c r="J1" s="17"/>
      <c r="K1" s="18"/>
      <c r="N1" s="26"/>
      <c r="O1" s="3"/>
      <c r="P1" s="3"/>
      <c r="Q1" s="3"/>
      <c r="R1" s="4"/>
      <c r="T1" s="27"/>
    </row>
    <row r="2" spans="1:23" x14ac:dyDescent="0.2">
      <c r="B2" s="5"/>
      <c r="C2" s="6"/>
      <c r="D2" s="6"/>
      <c r="E2" s="7"/>
      <c r="G2" s="19"/>
      <c r="H2" s="15"/>
      <c r="I2" s="15"/>
      <c r="J2" s="20"/>
      <c r="K2" s="18"/>
      <c r="N2" s="5"/>
      <c r="O2" s="6"/>
      <c r="P2" s="6"/>
      <c r="Q2" s="6"/>
      <c r="R2" s="7"/>
      <c r="T2" s="28"/>
    </row>
    <row r="3" spans="1:23" x14ac:dyDescent="0.2">
      <c r="B3" s="8" t="s">
        <v>2</v>
      </c>
      <c r="C3" s="9" t="s">
        <v>3</v>
      </c>
      <c r="D3" s="9" t="s">
        <v>4</v>
      </c>
      <c r="E3" s="10" t="s">
        <v>5</v>
      </c>
      <c r="G3" s="21" t="s">
        <v>2</v>
      </c>
      <c r="H3" s="14" t="s">
        <v>3</v>
      </c>
      <c r="I3" s="14" t="s">
        <v>4</v>
      </c>
      <c r="J3" s="22" t="s">
        <v>5</v>
      </c>
      <c r="K3" s="18"/>
      <c r="N3" s="8" t="s">
        <v>3</v>
      </c>
      <c r="O3" s="9" t="s">
        <v>4</v>
      </c>
      <c r="P3" s="9" t="s">
        <v>5</v>
      </c>
      <c r="Q3" s="9" t="s">
        <v>10</v>
      </c>
      <c r="R3" s="10" t="s">
        <v>11</v>
      </c>
      <c r="S3" s="1"/>
      <c r="T3" s="29" t="s">
        <v>12</v>
      </c>
      <c r="V3" s="1"/>
      <c r="W3" s="1"/>
    </row>
    <row r="4" spans="1:23" x14ac:dyDescent="0.2">
      <c r="A4" t="s">
        <v>0</v>
      </c>
      <c r="B4" s="5">
        <v>198.05799999999999</v>
      </c>
      <c r="C4" s="6">
        <v>213.833</v>
      </c>
      <c r="D4" s="6">
        <v>191.911</v>
      </c>
      <c r="E4" s="7">
        <v>207.93799999999999</v>
      </c>
      <c r="G4" s="19">
        <f>1/B4</f>
        <v>5.0490260428763291E-3</v>
      </c>
      <c r="H4" s="15">
        <f t="shared" ref="H4:J5" si="0">1/C4</f>
        <v>4.6765466508911164E-3</v>
      </c>
      <c r="I4" s="15">
        <f t="shared" si="0"/>
        <v>5.2107487324853704E-3</v>
      </c>
      <c r="J4" s="20">
        <f t="shared" si="0"/>
        <v>4.8091257971126008E-3</v>
      </c>
      <c r="K4" s="15"/>
      <c r="N4" s="5">
        <f>(H4-$I$10)/G4</f>
        <v>6.5105737451757933E-2</v>
      </c>
      <c r="O4" s="6">
        <f>(I4-$I$10)/G4</f>
        <v>0.17090873332815271</v>
      </c>
      <c r="P4" s="6">
        <f>(J4-$J$10)/G4</f>
        <v>9.7999371160232912E-2</v>
      </c>
      <c r="Q4" s="6">
        <f>AVERAGE(O4:P4)</f>
        <v>0.13445405224419282</v>
      </c>
      <c r="R4" s="7">
        <f>Q4/G4</f>
        <v>26.629700679380342</v>
      </c>
      <c r="T4" s="28">
        <f>R4/(AVERAGE($R$4, $R$5))</f>
        <v>1.0667738034227097</v>
      </c>
    </row>
    <row r="5" spans="1:23" x14ac:dyDescent="0.2">
      <c r="B5" s="5">
        <v>202.214</v>
      </c>
      <c r="C5" s="6">
        <v>218.38399999999999</v>
      </c>
      <c r="D5" s="6">
        <v>194.893</v>
      </c>
      <c r="E5" s="7">
        <v>214.107</v>
      </c>
      <c r="G5" s="19">
        <f>1/B5</f>
        <v>4.9452560159039434E-3</v>
      </c>
      <c r="H5" s="15">
        <f t="shared" si="0"/>
        <v>4.5790900432266107E-3</v>
      </c>
      <c r="I5" s="15">
        <f t="shared" si="0"/>
        <v>5.1310206113097953E-3</v>
      </c>
      <c r="J5" s="20">
        <f t="shared" si="0"/>
        <v>4.6705619153040306E-3</v>
      </c>
      <c r="K5" s="15"/>
      <c r="N5" s="5">
        <f>(H5-$I$10)/G5</f>
        <v>4.6764809653199763E-2</v>
      </c>
      <c r="O5" s="6">
        <f>(I5-$I$10)/G5</f>
        <v>0.15837289754757286</v>
      </c>
      <c r="P5" s="6">
        <f>(J5-$J$10)/G5</f>
        <v>7.2036208887727854E-2</v>
      </c>
      <c r="Q5" s="6">
        <f>AVERAGE(O5:P5)</f>
        <v>0.11520455321765036</v>
      </c>
      <c r="R5" s="7">
        <f>Q5/G5</f>
        <v>23.295973524353951</v>
      </c>
      <c r="T5" s="28">
        <f>R5/(AVERAGE($R$4, $R$5))</f>
        <v>0.93322619657729056</v>
      </c>
    </row>
    <row r="6" spans="1:23" x14ac:dyDescent="0.2">
      <c r="B6" s="5"/>
      <c r="C6" s="6"/>
      <c r="D6" s="6"/>
      <c r="E6" s="7"/>
      <c r="G6" s="19"/>
      <c r="H6" s="15"/>
      <c r="I6" s="15"/>
      <c r="J6" s="20"/>
      <c r="K6" s="18"/>
      <c r="N6" s="5"/>
      <c r="O6" s="6"/>
      <c r="P6" s="6"/>
      <c r="Q6" s="6"/>
      <c r="R6" s="7"/>
      <c r="T6" s="28"/>
    </row>
    <row r="7" spans="1:23" x14ac:dyDescent="0.2">
      <c r="B7" s="5"/>
      <c r="C7" s="6"/>
      <c r="D7" s="6"/>
      <c r="E7" s="7"/>
      <c r="G7" s="19"/>
      <c r="H7" s="15"/>
      <c r="I7" s="15"/>
      <c r="J7" s="20"/>
      <c r="K7" s="18"/>
      <c r="N7" s="5"/>
      <c r="O7" s="6"/>
      <c r="P7" s="6"/>
      <c r="Q7" s="6"/>
      <c r="R7" s="7"/>
      <c r="T7" s="28"/>
    </row>
    <row r="8" spans="1:23" x14ac:dyDescent="0.2">
      <c r="A8" s="1" t="s">
        <v>6</v>
      </c>
      <c r="B8" s="5"/>
      <c r="C8" s="6"/>
      <c r="D8" s="6"/>
      <c r="E8" s="7"/>
      <c r="G8" s="19"/>
      <c r="H8" s="15"/>
      <c r="I8" s="15"/>
      <c r="J8" s="20"/>
      <c r="K8" s="18"/>
      <c r="N8" s="5"/>
      <c r="O8" s="6"/>
      <c r="P8" s="6"/>
      <c r="Q8" s="6"/>
      <c r="R8" s="7"/>
      <c r="T8" s="28"/>
    </row>
    <row r="9" spans="1:23" x14ac:dyDescent="0.2">
      <c r="B9" s="8" t="s">
        <v>2</v>
      </c>
      <c r="C9" s="9" t="s">
        <v>3</v>
      </c>
      <c r="D9" s="9" t="s">
        <v>4</v>
      </c>
      <c r="E9" s="10" t="s">
        <v>5</v>
      </c>
      <c r="G9" s="21" t="s">
        <v>2</v>
      </c>
      <c r="H9" s="14" t="s">
        <v>3</v>
      </c>
      <c r="I9" s="14" t="s">
        <v>4</v>
      </c>
      <c r="J9" s="22" t="s">
        <v>5</v>
      </c>
      <c r="K9" s="18"/>
      <c r="N9" s="8" t="s">
        <v>3</v>
      </c>
      <c r="O9" s="9" t="s">
        <v>4</v>
      </c>
      <c r="P9" s="9" t="s">
        <v>5</v>
      </c>
      <c r="Q9" s="9" t="s">
        <v>10</v>
      </c>
      <c r="R9" s="10" t="s">
        <v>11</v>
      </c>
      <c r="S9" s="1"/>
      <c r="T9" s="29" t="s">
        <v>12</v>
      </c>
      <c r="V9" s="1"/>
      <c r="W9" s="1"/>
    </row>
    <row r="10" spans="1:23" x14ac:dyDescent="0.2">
      <c r="A10">
        <v>0</v>
      </c>
      <c r="B10" s="5">
        <v>195.88399999999999</v>
      </c>
      <c r="C10" s="6">
        <v>165.786</v>
      </c>
      <c r="D10" s="6">
        <v>230</v>
      </c>
      <c r="E10" s="7">
        <v>231.786</v>
      </c>
      <c r="G10" s="19">
        <f>1/B10</f>
        <v>5.1050621796573485E-3</v>
      </c>
      <c r="H10" s="15">
        <f t="shared" ref="H10:I15" si="1">1/C10</f>
        <v>6.0318724138347024E-3</v>
      </c>
      <c r="I10" s="15">
        <f>1/D10</f>
        <v>4.3478260869565218E-3</v>
      </c>
      <c r="J10" s="20">
        <f t="shared" ref="J10:J15" si="2">1/E10</f>
        <v>4.3143244199390814E-3</v>
      </c>
      <c r="K10" s="18"/>
      <c r="N10" s="5">
        <f t="shared" ref="N10:N15" si="3">(H10-$I$10)/G10</f>
        <v>0.32987773069420551</v>
      </c>
      <c r="O10" s="6">
        <f t="shared" ref="O10:O15" si="4">(I10-$I$10)/G10</f>
        <v>0</v>
      </c>
      <c r="P10" s="6">
        <f t="shared" ref="P10:P15" si="5">(J10-$J$10)/G10</f>
        <v>0</v>
      </c>
      <c r="Q10" s="6">
        <f>AVERAGE(O10:P10)</f>
        <v>0</v>
      </c>
      <c r="R10" s="7">
        <f t="shared" ref="R10:R15" si="6">Q10/G10</f>
        <v>0</v>
      </c>
      <c r="T10" s="28">
        <f t="shared" ref="T10:T45" si="7">R10/(AVERAGE($R$4, $R$5))</f>
        <v>0</v>
      </c>
    </row>
    <row r="11" spans="1:23" x14ac:dyDescent="0.2">
      <c r="A11">
        <v>2</v>
      </c>
      <c r="B11" s="5">
        <v>168.86600000000001</v>
      </c>
      <c r="C11" s="6">
        <v>172.81200000000001</v>
      </c>
      <c r="D11" s="6">
        <v>225.446</v>
      </c>
      <c r="E11" s="7">
        <v>230.054</v>
      </c>
      <c r="G11" s="19">
        <f t="shared" ref="G11:G15" si="8">1/B11</f>
        <v>5.9218551987966789E-3</v>
      </c>
      <c r="H11" s="15">
        <f t="shared" si="1"/>
        <v>5.786635187371247E-3</v>
      </c>
      <c r="I11" s="15">
        <f t="shared" si="1"/>
        <v>4.4356519964869638E-3</v>
      </c>
      <c r="J11" s="20">
        <f t="shared" si="2"/>
        <v>4.3468055326140818E-3</v>
      </c>
      <c r="K11" s="18"/>
      <c r="N11" s="5">
        <f t="shared" si="3"/>
        <v>0.242965937550633</v>
      </c>
      <c r="O11" s="6">
        <f t="shared" si="4"/>
        <v>1.4830810038767617E-2</v>
      </c>
      <c r="P11" s="6">
        <f t="shared" si="5"/>
        <v>5.484955572976619E-3</v>
      </c>
      <c r="Q11" s="6">
        <f t="shared" ref="Q11:Q15" si="9">AVERAGE(O11:P11)</f>
        <v>1.0157882805872119E-2</v>
      </c>
      <c r="R11" s="7">
        <f t="shared" si="6"/>
        <v>1.7153210378964012</v>
      </c>
      <c r="T11" s="28">
        <f t="shared" si="7"/>
        <v>6.8714987438991876E-2</v>
      </c>
    </row>
    <row r="12" spans="1:23" x14ac:dyDescent="0.2">
      <c r="A12">
        <v>3</v>
      </c>
      <c r="B12" s="5">
        <v>172.47300000000001</v>
      </c>
      <c r="C12" s="6">
        <v>188.304</v>
      </c>
      <c r="D12" s="6">
        <v>208.42</v>
      </c>
      <c r="E12" s="7">
        <v>223.232</v>
      </c>
      <c r="G12" s="19">
        <f t="shared" si="8"/>
        <v>5.7980089637218579E-3</v>
      </c>
      <c r="H12" s="15">
        <f t="shared" si="1"/>
        <v>5.3105616449995747E-3</v>
      </c>
      <c r="I12" s="15">
        <f t="shared" si="1"/>
        <v>4.798004030323386E-3</v>
      </c>
      <c r="J12" s="20">
        <f t="shared" si="2"/>
        <v>4.4796444954128441E-3</v>
      </c>
      <c r="K12" s="18"/>
      <c r="N12" s="5">
        <f t="shared" si="3"/>
        <v>0.16604588990235947</v>
      </c>
      <c r="O12" s="6">
        <f t="shared" si="4"/>
        <v>7.7643540426313162E-2</v>
      </c>
      <c r="P12" s="6">
        <f t="shared" si="5"/>
        <v>2.8513249377186276E-2</v>
      </c>
      <c r="Q12" s="6">
        <f t="shared" si="9"/>
        <v>5.3078394901749718E-2</v>
      </c>
      <c r="R12" s="7">
        <f t="shared" si="6"/>
        <v>9.1545900038894796</v>
      </c>
      <c r="T12" s="28">
        <f>R12/(AVERAGE($R$4, $R$5))</f>
        <v>0.36672874828016822</v>
      </c>
    </row>
    <row r="13" spans="1:23" x14ac:dyDescent="0.2">
      <c r="A13">
        <v>4</v>
      </c>
      <c r="B13" s="5">
        <v>172.92</v>
      </c>
      <c r="C13" s="6">
        <v>198.018</v>
      </c>
      <c r="D13" s="6">
        <v>195.929</v>
      </c>
      <c r="E13" s="7">
        <v>216.429</v>
      </c>
      <c r="G13" s="19">
        <f t="shared" si="8"/>
        <v>5.7830210501966231E-3</v>
      </c>
      <c r="H13" s="15">
        <f t="shared" si="1"/>
        <v>5.0500459554181946E-3</v>
      </c>
      <c r="I13" s="15">
        <f t="shared" si="1"/>
        <v>5.1038896743208001E-3</v>
      </c>
      <c r="J13" s="20">
        <f t="shared" si="2"/>
        <v>4.6204528967929434E-3</v>
      </c>
      <c r="K13" s="18"/>
      <c r="N13" s="5">
        <f t="shared" si="3"/>
        <v>0.12142785965439246</v>
      </c>
      <c r="O13" s="6">
        <f t="shared" si="4"/>
        <v>0.130738515527031</v>
      </c>
      <c r="P13" s="6">
        <f t="shared" si="5"/>
        <v>5.2935736217569827E-2</v>
      </c>
      <c r="Q13" s="6">
        <f t="shared" si="9"/>
        <v>9.1837125872300418E-2</v>
      </c>
      <c r="R13" s="7">
        <f t="shared" si="6"/>
        <v>15.880475805838188</v>
      </c>
      <c r="T13" s="28">
        <f t="shared" si="7"/>
        <v>0.63616470119297364</v>
      </c>
    </row>
    <row r="14" spans="1:23" x14ac:dyDescent="0.2">
      <c r="A14">
        <v>6</v>
      </c>
      <c r="B14" s="5">
        <v>166.95500000000001</v>
      </c>
      <c r="C14" s="6">
        <v>212.804</v>
      </c>
      <c r="D14" s="6">
        <v>169.464</v>
      </c>
      <c r="E14" s="7">
        <v>204.732</v>
      </c>
      <c r="G14" s="19">
        <f t="shared" si="8"/>
        <v>5.9896379263873496E-3</v>
      </c>
      <c r="H14" s="15">
        <f t="shared" si="1"/>
        <v>4.6991597902295073E-3</v>
      </c>
      <c r="I14" s="15">
        <f t="shared" si="1"/>
        <v>5.9009583156304588E-3</v>
      </c>
      <c r="J14" s="20">
        <f t="shared" si="2"/>
        <v>4.884434284821132E-3</v>
      </c>
      <c r="K14" s="18"/>
      <c r="N14" s="5">
        <f t="shared" si="3"/>
        <v>5.86569184299413E-2</v>
      </c>
      <c r="O14" s="6">
        <f t="shared" si="4"/>
        <v>0.25930319123825718</v>
      </c>
      <c r="P14" s="6">
        <f t="shared" si="5"/>
        <v>9.5182692491382767E-2</v>
      </c>
      <c r="Q14" s="6">
        <f t="shared" si="9"/>
        <v>0.17724294186481998</v>
      </c>
      <c r="R14" s="7">
        <f t="shared" si="6"/>
        <v>29.591595359041023</v>
      </c>
      <c r="T14" s="28">
        <f t="shared" si="7"/>
        <v>1.1854259689427553</v>
      </c>
    </row>
    <row r="15" spans="1:23" x14ac:dyDescent="0.2">
      <c r="A15">
        <v>8</v>
      </c>
      <c r="B15" s="5">
        <v>166.24100000000001</v>
      </c>
      <c r="C15" s="6">
        <v>214.232</v>
      </c>
      <c r="D15" s="6">
        <v>168.929</v>
      </c>
      <c r="E15" s="7">
        <v>202.15199999999999</v>
      </c>
      <c r="G15" s="19">
        <f t="shared" si="8"/>
        <v>6.0153632377091086E-3</v>
      </c>
      <c r="H15" s="15">
        <f t="shared" si="1"/>
        <v>4.6678367377422604E-3</v>
      </c>
      <c r="I15" s="15">
        <f>1/D15</f>
        <v>5.9196467154840199E-3</v>
      </c>
      <c r="J15" s="20">
        <f t="shared" si="2"/>
        <v>4.9467727254739009E-3</v>
      </c>
      <c r="K15" s="18"/>
      <c r="N15" s="5">
        <f t="shared" si="3"/>
        <v>5.3198890597271974E-2</v>
      </c>
      <c r="O15" s="6">
        <f t="shared" si="4"/>
        <v>0.26130103310703984</v>
      </c>
      <c r="P15" s="6">
        <f t="shared" si="5"/>
        <v>0.10513883876041394</v>
      </c>
      <c r="Q15" s="6">
        <f t="shared" si="9"/>
        <v>0.18321993593372687</v>
      </c>
      <c r="R15" s="7">
        <f t="shared" si="6"/>
        <v>30.458665369558691</v>
      </c>
      <c r="T15" s="28">
        <f>R15/(AVERAGE($R$4, $R$5))</f>
        <v>1.2201604026523281</v>
      </c>
    </row>
    <row r="16" spans="1:23" x14ac:dyDescent="0.2">
      <c r="B16" s="5"/>
      <c r="C16" s="6"/>
      <c r="D16" s="6"/>
      <c r="E16" s="7"/>
      <c r="G16" s="19"/>
      <c r="H16" s="15"/>
      <c r="I16" s="15"/>
      <c r="J16" s="20"/>
      <c r="K16" s="18"/>
      <c r="N16" s="5"/>
      <c r="O16" s="6"/>
      <c r="P16" s="6"/>
      <c r="Q16" s="6"/>
      <c r="R16" s="7"/>
      <c r="T16" s="28"/>
    </row>
    <row r="17" spans="1:23" x14ac:dyDescent="0.2">
      <c r="B17" s="5"/>
      <c r="C17" s="6"/>
      <c r="D17" s="6"/>
      <c r="E17" s="7"/>
      <c r="G17" s="19"/>
      <c r="H17" s="15"/>
      <c r="I17" s="15"/>
      <c r="J17" s="20"/>
      <c r="K17" s="18"/>
      <c r="N17" s="5"/>
      <c r="O17" s="6"/>
      <c r="P17" s="6"/>
      <c r="Q17" s="6"/>
      <c r="R17" s="7"/>
      <c r="T17" s="28"/>
    </row>
    <row r="18" spans="1:23" x14ac:dyDescent="0.2">
      <c r="B18" s="5"/>
      <c r="C18" s="6"/>
      <c r="D18" s="6"/>
      <c r="E18" s="7"/>
      <c r="G18" s="19"/>
      <c r="H18" s="15"/>
      <c r="I18" s="15"/>
      <c r="J18" s="20"/>
      <c r="K18" s="18"/>
      <c r="N18" s="5"/>
      <c r="O18" s="6"/>
      <c r="P18" s="6"/>
      <c r="Q18" s="6"/>
      <c r="R18" s="7"/>
      <c r="T18" s="28"/>
    </row>
    <row r="19" spans="1:23" x14ac:dyDescent="0.2">
      <c r="A19" s="1" t="s">
        <v>7</v>
      </c>
      <c r="B19" s="5"/>
      <c r="C19" s="6"/>
      <c r="D19" s="6"/>
      <c r="E19" s="7"/>
      <c r="G19" s="19"/>
      <c r="H19" s="15"/>
      <c r="I19" s="15"/>
      <c r="J19" s="20"/>
      <c r="K19" s="18"/>
      <c r="N19" s="5"/>
      <c r="O19" s="6"/>
      <c r="P19" s="6"/>
      <c r="Q19" s="6"/>
      <c r="R19" s="7"/>
      <c r="T19" s="28"/>
    </row>
    <row r="20" spans="1:23" x14ac:dyDescent="0.2">
      <c r="B20" s="8" t="s">
        <v>2</v>
      </c>
      <c r="C20" s="9" t="s">
        <v>3</v>
      </c>
      <c r="D20" s="9" t="s">
        <v>4</v>
      </c>
      <c r="E20" s="10" t="s">
        <v>5</v>
      </c>
      <c r="G20" s="21" t="s">
        <v>2</v>
      </c>
      <c r="H20" s="14" t="s">
        <v>3</v>
      </c>
      <c r="I20" s="14" t="s">
        <v>4</v>
      </c>
      <c r="J20" s="22" t="s">
        <v>5</v>
      </c>
      <c r="K20" s="18"/>
      <c r="N20" s="8" t="s">
        <v>3</v>
      </c>
      <c r="O20" s="9" t="s">
        <v>4</v>
      </c>
      <c r="P20" s="9" t="s">
        <v>5</v>
      </c>
      <c r="Q20" s="9" t="s">
        <v>10</v>
      </c>
      <c r="R20" s="10" t="s">
        <v>11</v>
      </c>
      <c r="S20" s="1"/>
      <c r="T20" s="29" t="s">
        <v>12</v>
      </c>
      <c r="V20" s="1"/>
      <c r="W20" s="1"/>
    </row>
    <row r="21" spans="1:23" x14ac:dyDescent="0.2">
      <c r="A21">
        <v>0</v>
      </c>
      <c r="B21" s="5">
        <v>160.70500000000001</v>
      </c>
      <c r="C21" s="6">
        <v>102.973</v>
      </c>
      <c r="D21" s="6">
        <v>223.43799999999999</v>
      </c>
      <c r="E21" s="7">
        <v>226</v>
      </c>
      <c r="G21" s="19">
        <f>1/B21</f>
        <v>6.2225817491677292E-3</v>
      </c>
      <c r="H21" s="15">
        <f t="shared" ref="H21:J26" si="10">1/C21</f>
        <v>9.7112835403455281E-3</v>
      </c>
      <c r="I21" s="15">
        <f t="shared" si="10"/>
        <v>4.4755144603872222E-3</v>
      </c>
      <c r="J21" s="20">
        <f t="shared" si="10"/>
        <v>4.4247787610619468E-3</v>
      </c>
      <c r="K21" s="18"/>
      <c r="N21" s="5">
        <f t="shared" ref="N21:N26" si="11">(H21-$I$10)/G21</f>
        <v>0.86193443004688031</v>
      </c>
      <c r="O21" s="6">
        <f t="shared" ref="O21:O26" si="12">(I21-$I$21)/G21</f>
        <v>0</v>
      </c>
      <c r="P21" s="6">
        <f t="shared" ref="P21:P26" si="13">(J21-$J$21)/G21</f>
        <v>0</v>
      </c>
      <c r="Q21" s="6">
        <f>AVERAGE(O21:P21)</f>
        <v>0</v>
      </c>
      <c r="R21" s="7">
        <f t="shared" ref="R21:R26" si="14">Q21/G21</f>
        <v>0</v>
      </c>
      <c r="T21" s="28">
        <f t="shared" si="7"/>
        <v>0</v>
      </c>
    </row>
    <row r="22" spans="1:23" x14ac:dyDescent="0.2">
      <c r="A22">
        <v>2</v>
      </c>
      <c r="B22" s="5">
        <v>131.95500000000001</v>
      </c>
      <c r="C22" s="6">
        <v>162.482</v>
      </c>
      <c r="D22" s="6">
        <v>219.732</v>
      </c>
      <c r="E22" s="7">
        <v>225.52699999999999</v>
      </c>
      <c r="G22" s="19">
        <f t="shared" ref="G22:G26" si="15">1/B22</f>
        <v>7.5783411011329611E-3</v>
      </c>
      <c r="H22" s="15">
        <f t="shared" si="10"/>
        <v>6.1545278861658524E-3</v>
      </c>
      <c r="I22" s="15">
        <f t="shared" si="10"/>
        <v>4.5509984890685015E-3</v>
      </c>
      <c r="J22" s="20">
        <f t="shared" si="10"/>
        <v>4.4340588931702195E-3</v>
      </c>
      <c r="K22" s="18"/>
      <c r="N22" s="5">
        <f t="shared" si="11"/>
        <v>0.23840333591466725</v>
      </c>
      <c r="O22" s="6">
        <f t="shared" si="12"/>
        <v>9.9604950046382201E-3</v>
      </c>
      <c r="P22" s="6">
        <f t="shared" si="13"/>
        <v>1.224559832347116E-3</v>
      </c>
      <c r="Q22" s="6">
        <f>AVERAGE(O22:P22)</f>
        <v>5.5925274184926684E-3</v>
      </c>
      <c r="R22" s="7">
        <f t="shared" si="14"/>
        <v>0.73796195550720012</v>
      </c>
      <c r="T22" s="28">
        <f t="shared" si="7"/>
        <v>2.9562423233215059E-2</v>
      </c>
    </row>
    <row r="23" spans="1:23" x14ac:dyDescent="0.2">
      <c r="A23">
        <v>3</v>
      </c>
      <c r="B23" s="5">
        <v>142.339</v>
      </c>
      <c r="C23" s="6">
        <v>176.22300000000001</v>
      </c>
      <c r="D23" s="6">
        <v>207.31200000000001</v>
      </c>
      <c r="E23" s="7">
        <v>218.11600000000001</v>
      </c>
      <c r="G23" s="19">
        <f t="shared" si="15"/>
        <v>7.0254814211143822E-3</v>
      </c>
      <c r="H23" s="15">
        <f t="shared" si="10"/>
        <v>5.6746281699891609E-3</v>
      </c>
      <c r="I23" s="15">
        <f t="shared" si="10"/>
        <v>4.8236474492552289E-3</v>
      </c>
      <c r="J23" s="20">
        <f t="shared" si="10"/>
        <v>4.5847163894441488E-3</v>
      </c>
      <c r="K23" s="18"/>
      <c r="N23" s="5">
        <f t="shared" si="11"/>
        <v>0.18885568169678282</v>
      </c>
      <c r="O23" s="6">
        <f t="shared" si="12"/>
        <v>4.9552901502483204E-2</v>
      </c>
      <c r="P23" s="6">
        <f t="shared" si="13"/>
        <v>2.276536208629424E-2</v>
      </c>
      <c r="Q23" s="6">
        <f t="shared" ref="Q23:Q26" si="16">AVERAGE(O23:P23)</f>
        <v>3.6159131794388719E-2</v>
      </c>
      <c r="R23" s="7">
        <f t="shared" si="14"/>
        <v>5.1468546604814955</v>
      </c>
      <c r="T23" s="28">
        <f t="shared" si="7"/>
        <v>0.20618067727952791</v>
      </c>
    </row>
    <row r="24" spans="1:23" x14ac:dyDescent="0.2">
      <c r="A24">
        <v>4</v>
      </c>
      <c r="B24" s="5">
        <v>156.18799999999999</v>
      </c>
      <c r="C24" s="6">
        <v>190.27699999999999</v>
      </c>
      <c r="D24" s="6">
        <v>191.054</v>
      </c>
      <c r="E24" s="7">
        <v>209.054</v>
      </c>
      <c r="G24" s="19">
        <f t="shared" si="15"/>
        <v>6.4025405280815429E-3</v>
      </c>
      <c r="H24" s="15">
        <f t="shared" si="10"/>
        <v>5.2554959348738951E-3</v>
      </c>
      <c r="I24" s="15">
        <f t="shared" si="10"/>
        <v>5.234122290033184E-3</v>
      </c>
      <c r="J24" s="20">
        <f t="shared" si="10"/>
        <v>4.7834530791087473E-3</v>
      </c>
      <c r="K24" s="18"/>
      <c r="N24" s="5">
        <f t="shared" si="11"/>
        <v>0.14176713820651871</v>
      </c>
      <c r="O24" s="6">
        <f t="shared" si="12"/>
        <v>0.11848543969674349</v>
      </c>
      <c r="P24" s="6">
        <f t="shared" si="13"/>
        <v>5.6020624387093675E-2</v>
      </c>
      <c r="Q24" s="6">
        <f t="shared" si="16"/>
        <v>8.7253032041918588E-2</v>
      </c>
      <c r="R24" s="7">
        <f t="shared" si="14"/>
        <v>13.627876568563179</v>
      </c>
      <c r="T24" s="28">
        <f t="shared" si="7"/>
        <v>0.54592659131456878</v>
      </c>
    </row>
    <row r="25" spans="1:23" x14ac:dyDescent="0.2">
      <c r="A25">
        <v>6</v>
      </c>
      <c r="B25" s="5">
        <v>160.411</v>
      </c>
      <c r="C25" s="6">
        <v>207.06200000000001</v>
      </c>
      <c r="D25" s="6">
        <v>160.375</v>
      </c>
      <c r="E25" s="7">
        <v>193.27699999999999</v>
      </c>
      <c r="G25" s="19">
        <f t="shared" si="15"/>
        <v>6.2339864473134636E-3</v>
      </c>
      <c r="H25" s="15">
        <f t="shared" si="10"/>
        <v>4.8294713660642702E-3</v>
      </c>
      <c r="I25" s="15">
        <f t="shared" si="10"/>
        <v>6.2353858144972721E-3</v>
      </c>
      <c r="J25" s="20">
        <f t="shared" si="10"/>
        <v>5.1739213667430688E-3</v>
      </c>
      <c r="K25" s="18"/>
      <c r="N25" s="5">
        <f t="shared" si="11"/>
        <v>7.7261200866953025E-2</v>
      </c>
      <c r="O25" s="6">
        <f t="shared" si="12"/>
        <v>0.28230272378414722</v>
      </c>
      <c r="P25" s="6">
        <f t="shared" si="13"/>
        <v>0.12017071451991446</v>
      </c>
      <c r="Q25" s="6">
        <f t="shared" si="16"/>
        <v>0.20123671915203084</v>
      </c>
      <c r="R25" s="7">
        <f t="shared" si="14"/>
        <v>32.280583355896418</v>
      </c>
      <c r="T25" s="28">
        <f t="shared" si="7"/>
        <v>1.293145615787475</v>
      </c>
    </row>
    <row r="26" spans="1:23" x14ac:dyDescent="0.2">
      <c r="A26">
        <v>8</v>
      </c>
      <c r="B26" s="5">
        <v>162.643</v>
      </c>
      <c r="C26" s="6">
        <v>209.68799999999999</v>
      </c>
      <c r="D26" s="6">
        <v>164.59800000000001</v>
      </c>
      <c r="E26" s="7">
        <v>194.88399999999999</v>
      </c>
      <c r="G26" s="19">
        <f t="shared" si="15"/>
        <v>6.1484355305792444E-3</v>
      </c>
      <c r="H26" s="15">
        <f t="shared" si="10"/>
        <v>4.768990118652474E-3</v>
      </c>
      <c r="I26" s="15">
        <f t="shared" si="10"/>
        <v>6.0754079636447583E-3</v>
      </c>
      <c r="J26" s="20">
        <f t="shared" si="10"/>
        <v>5.1312575686049142E-3</v>
      </c>
      <c r="K26" s="18"/>
      <c r="N26" s="5">
        <f t="shared" si="11"/>
        <v>6.8499381607124751E-2</v>
      </c>
      <c r="O26" s="6">
        <f t="shared" si="12"/>
        <v>0.26021147905031544</v>
      </c>
      <c r="P26" s="6">
        <f t="shared" si="13"/>
        <v>0.11490383269521083</v>
      </c>
      <c r="Q26" s="6">
        <f t="shared" si="16"/>
        <v>0.18755765587276313</v>
      </c>
      <c r="R26" s="7">
        <f t="shared" si="14"/>
        <v>30.504939824113812</v>
      </c>
      <c r="T26" s="28">
        <f t="shared" si="7"/>
        <v>1.2220141364393287</v>
      </c>
    </row>
    <row r="27" spans="1:23" x14ac:dyDescent="0.2">
      <c r="B27" s="5"/>
      <c r="C27" s="6"/>
      <c r="D27" s="6"/>
      <c r="E27" s="7"/>
      <c r="G27" s="19"/>
      <c r="H27" s="15"/>
      <c r="I27" s="15"/>
      <c r="J27" s="20"/>
      <c r="K27" s="18"/>
      <c r="N27" s="5"/>
      <c r="O27" s="6"/>
      <c r="P27" s="6"/>
      <c r="Q27" s="6"/>
      <c r="R27" s="7"/>
      <c r="T27" s="28"/>
    </row>
    <row r="28" spans="1:23" x14ac:dyDescent="0.2">
      <c r="B28" s="5"/>
      <c r="C28" s="6"/>
      <c r="D28" s="6"/>
      <c r="E28" s="7"/>
      <c r="G28" s="19"/>
      <c r="H28" s="15"/>
      <c r="I28" s="15"/>
      <c r="J28" s="20"/>
      <c r="K28" s="18"/>
      <c r="N28" s="5"/>
      <c r="O28" s="6"/>
      <c r="P28" s="6"/>
      <c r="Q28" s="6"/>
      <c r="R28" s="7"/>
      <c r="T28" s="28"/>
    </row>
    <row r="29" spans="1:23" x14ac:dyDescent="0.2">
      <c r="A29" s="1" t="s">
        <v>8</v>
      </c>
      <c r="B29" s="5"/>
      <c r="C29" s="6"/>
      <c r="D29" s="6"/>
      <c r="E29" s="7"/>
      <c r="G29" s="19"/>
      <c r="H29" s="15"/>
      <c r="I29" s="15"/>
      <c r="J29" s="20"/>
      <c r="K29" s="18"/>
      <c r="N29" s="5"/>
      <c r="O29" s="6"/>
      <c r="P29" s="6"/>
      <c r="Q29" s="6"/>
      <c r="R29" s="7"/>
      <c r="T29" s="28"/>
    </row>
    <row r="30" spans="1:23" x14ac:dyDescent="0.2">
      <c r="B30" s="8" t="s">
        <v>2</v>
      </c>
      <c r="C30" s="9" t="s">
        <v>3</v>
      </c>
      <c r="D30" s="9" t="s">
        <v>4</v>
      </c>
      <c r="E30" s="10" t="s">
        <v>5</v>
      </c>
      <c r="G30" s="21" t="s">
        <v>2</v>
      </c>
      <c r="H30" s="14" t="s">
        <v>3</v>
      </c>
      <c r="I30" s="14" t="s">
        <v>4</v>
      </c>
      <c r="J30" s="22" t="s">
        <v>5</v>
      </c>
      <c r="K30" s="18"/>
      <c r="N30" s="8" t="s">
        <v>3</v>
      </c>
      <c r="O30" s="9" t="s">
        <v>4</v>
      </c>
      <c r="P30" s="9" t="s">
        <v>5</v>
      </c>
      <c r="Q30" s="9" t="s">
        <v>10</v>
      </c>
      <c r="R30" s="10" t="s">
        <v>11</v>
      </c>
      <c r="S30" s="1"/>
      <c r="T30" s="29" t="s">
        <v>12</v>
      </c>
      <c r="V30" s="1"/>
      <c r="W30" s="1"/>
    </row>
    <row r="31" spans="1:23" x14ac:dyDescent="0.2">
      <c r="A31">
        <v>0</v>
      </c>
      <c r="B31" s="5">
        <v>157.25</v>
      </c>
      <c r="C31" s="6">
        <v>101.402</v>
      </c>
      <c r="D31" s="6">
        <v>221.179</v>
      </c>
      <c r="E31" s="7">
        <v>224</v>
      </c>
      <c r="G31" s="19">
        <f>1/B31</f>
        <v>6.3593004769475362E-3</v>
      </c>
      <c r="H31" s="15">
        <f t="shared" ref="H31:J36" si="17">1/C31</f>
        <v>9.861738427249956E-3</v>
      </c>
      <c r="I31" s="15">
        <f t="shared" si="17"/>
        <v>4.5212248902472656E-3</v>
      </c>
      <c r="J31" s="20">
        <f t="shared" si="17"/>
        <v>4.464285714285714E-3</v>
      </c>
      <c r="K31" s="18"/>
      <c r="N31" s="5">
        <f t="shared" ref="N31:N36" si="18">(H31-$I$10)/G31</f>
        <v>0.86706271551114245</v>
      </c>
      <c r="O31" s="6">
        <f t="shared" ref="O31:O36" si="19">(I31-$I$31)/G31</f>
        <v>0</v>
      </c>
      <c r="P31" s="6">
        <f t="shared" ref="P31:P36" si="20">(J31-$J$31)/G31</f>
        <v>0</v>
      </c>
      <c r="Q31" s="6">
        <f>AVERAGE(O31:P31)</f>
        <v>0</v>
      </c>
      <c r="R31" s="7">
        <f t="shared" ref="R31:R36" si="21">Q31/G31</f>
        <v>0</v>
      </c>
      <c r="T31" s="28">
        <f t="shared" si="7"/>
        <v>0</v>
      </c>
    </row>
    <row r="32" spans="1:23" x14ac:dyDescent="0.2">
      <c r="A32">
        <v>2</v>
      </c>
      <c r="B32" s="5">
        <v>145.31200000000001</v>
      </c>
      <c r="C32" s="6">
        <v>117.402</v>
      </c>
      <c r="D32" s="6">
        <v>220</v>
      </c>
      <c r="E32" s="7">
        <v>223.964</v>
      </c>
      <c r="G32" s="19">
        <f t="shared" ref="G32:G36" si="22">1/B32</f>
        <v>6.8817441092270419E-3</v>
      </c>
      <c r="H32" s="15">
        <f t="shared" si="17"/>
        <v>8.5177424575390535E-3</v>
      </c>
      <c r="I32" s="15">
        <f t="shared" si="17"/>
        <v>4.5454545454545452E-3</v>
      </c>
      <c r="J32" s="20">
        <f t="shared" si="17"/>
        <v>4.465003304102445E-3</v>
      </c>
      <c r="K32" s="18"/>
      <c r="N32" s="5">
        <f t="shared" si="18"/>
        <v>0.60593888764208892</v>
      </c>
      <c r="O32" s="6">
        <f t="shared" si="19"/>
        <v>3.5208596574802234E-3</v>
      </c>
      <c r="P32" s="6">
        <f t="shared" si="20"/>
        <v>1.0427441144880801E-4</v>
      </c>
      <c r="Q32" s="6">
        <f t="shared" ref="Q32:Q36" si="23">AVERAGE(O32:P32)</f>
        <v>1.8125670344645156E-3</v>
      </c>
      <c r="R32" s="7">
        <f t="shared" si="21"/>
        <v>0.2633877409121077</v>
      </c>
      <c r="T32" s="28">
        <f t="shared" si="7"/>
        <v>1.0551194154626242E-2</v>
      </c>
    </row>
    <row r="33" spans="1:23" x14ac:dyDescent="0.2">
      <c r="A33">
        <v>3</v>
      </c>
      <c r="B33" s="5">
        <v>143.714</v>
      </c>
      <c r="C33" s="6">
        <v>135.79499999999999</v>
      </c>
      <c r="D33" s="6">
        <v>215.15199999999999</v>
      </c>
      <c r="E33" s="7">
        <v>220.679</v>
      </c>
      <c r="G33" s="19">
        <f t="shared" si="22"/>
        <v>6.9582643305453884E-3</v>
      </c>
      <c r="H33" s="15">
        <f t="shared" si="17"/>
        <v>7.3640413859125892E-3</v>
      </c>
      <c r="I33" s="15">
        <f t="shared" si="17"/>
        <v>4.6478768498549863E-3</v>
      </c>
      <c r="J33" s="20">
        <f t="shared" si="17"/>
        <v>4.5314687849772745E-3</v>
      </c>
      <c r="K33" s="18"/>
      <c r="N33" s="5">
        <f t="shared" si="18"/>
        <v>0.43347236547417228</v>
      </c>
      <c r="O33" s="6">
        <f t="shared" si="19"/>
        <v>1.8201659723063979E-2</v>
      </c>
      <c r="P33" s="6">
        <f t="shared" si="20"/>
        <v>9.6551478213669148E-3</v>
      </c>
      <c r="Q33" s="6">
        <f t="shared" si="23"/>
        <v>1.3928403772215447E-2</v>
      </c>
      <c r="R33" s="7">
        <f t="shared" si="21"/>
        <v>2.0017066197201707</v>
      </c>
      <c r="T33" s="28">
        <f>R33/(AVERAGE($R$4, $R$5))</f>
        <v>8.0187464732141736E-2</v>
      </c>
    </row>
    <row r="34" spans="1:23" x14ac:dyDescent="0.2">
      <c r="A34">
        <v>4</v>
      </c>
      <c r="B34" s="5">
        <v>146.20500000000001</v>
      </c>
      <c r="C34" s="6">
        <v>161.36600000000001</v>
      </c>
      <c r="D34" s="6">
        <v>209.75</v>
      </c>
      <c r="E34" s="7">
        <v>218.09800000000001</v>
      </c>
      <c r="G34" s="19">
        <f t="shared" si="22"/>
        <v>6.8397113641804307E-3</v>
      </c>
      <c r="H34" s="15">
        <f t="shared" si="17"/>
        <v>6.1970923242814467E-3</v>
      </c>
      <c r="I34" s="15">
        <f t="shared" si="17"/>
        <v>4.7675804529201428E-3</v>
      </c>
      <c r="J34" s="20">
        <f t="shared" si="17"/>
        <v>4.5850947739089765E-3</v>
      </c>
      <c r="K34" s="18"/>
      <c r="N34" s="5">
        <f t="shared" si="18"/>
        <v>0.27037197022809067</v>
      </c>
      <c r="O34" s="6">
        <f t="shared" si="19"/>
        <v>3.6018415040588017E-2</v>
      </c>
      <c r="P34" s="6">
        <f t="shared" si="20"/>
        <v>1.7662888562219085E-2</v>
      </c>
      <c r="Q34" s="6">
        <f t="shared" si="23"/>
        <v>2.6840651801403551E-2</v>
      </c>
      <c r="R34" s="7">
        <f t="shared" si="21"/>
        <v>3.9242374966242068</v>
      </c>
      <c r="T34" s="28">
        <f t="shared" si="7"/>
        <v>0.15720318490283647</v>
      </c>
    </row>
    <row r="35" spans="1:23" x14ac:dyDescent="0.2">
      <c r="A35">
        <v>6</v>
      </c>
      <c r="B35" s="5">
        <v>143.52699999999999</v>
      </c>
      <c r="C35" s="6">
        <v>185.22300000000001</v>
      </c>
      <c r="D35" s="6">
        <v>176.43799999999999</v>
      </c>
      <c r="E35" s="7">
        <v>204.92</v>
      </c>
      <c r="G35" s="19">
        <f t="shared" si="22"/>
        <v>6.9673301887449753E-3</v>
      </c>
      <c r="H35" s="15">
        <f t="shared" si="17"/>
        <v>5.3988975451212855E-3</v>
      </c>
      <c r="I35" s="15">
        <f t="shared" si="17"/>
        <v>5.6677133043902114E-3</v>
      </c>
      <c r="J35" s="20">
        <f t="shared" si="17"/>
        <v>4.8799531524497371E-3</v>
      </c>
      <c r="K35" s="18"/>
      <c r="N35" s="5">
        <f t="shared" si="18"/>
        <v>0.15085713317601404</v>
      </c>
      <c r="O35" s="6">
        <f t="shared" si="19"/>
        <v>0.16455204261669457</v>
      </c>
      <c r="P35" s="6">
        <f t="shared" si="20"/>
        <v>5.9659500397367733E-2</v>
      </c>
      <c r="Q35" s="6">
        <f t="shared" si="23"/>
        <v>0.11210577150703115</v>
      </c>
      <c r="R35" s="7">
        <f t="shared" si="21"/>
        <v>16.090205067089659</v>
      </c>
      <c r="T35" s="28">
        <f t="shared" si="7"/>
        <v>0.64456636084390262</v>
      </c>
    </row>
    <row r="36" spans="1:23" x14ac:dyDescent="0.2">
      <c r="A36">
        <v>8</v>
      </c>
      <c r="B36" s="5">
        <v>152.27699999999999</v>
      </c>
      <c r="C36" s="6">
        <v>199.59800000000001</v>
      </c>
      <c r="D36" s="6">
        <v>166.49100000000001</v>
      </c>
      <c r="E36" s="7">
        <v>201.554</v>
      </c>
      <c r="G36" s="19">
        <f t="shared" si="22"/>
        <v>6.5669799116084508E-3</v>
      </c>
      <c r="H36" s="15">
        <f t="shared" si="17"/>
        <v>5.0100702411847815E-3</v>
      </c>
      <c r="I36" s="15">
        <f t="shared" si="17"/>
        <v>6.0063306725288449E-3</v>
      </c>
      <c r="J36" s="20">
        <f t="shared" si="17"/>
        <v>4.9614495370967583E-3</v>
      </c>
      <c r="K36" s="18"/>
      <c r="N36" s="5">
        <f t="shared" si="18"/>
        <v>0.10084455307341669</v>
      </c>
      <c r="O36" s="6">
        <f t="shared" si="19"/>
        <v>0.22614745320849206</v>
      </c>
      <c r="P36" s="6">
        <f t="shared" si="20"/>
        <v>7.5706615446197376E-2</v>
      </c>
      <c r="Q36" s="6">
        <f t="shared" si="23"/>
        <v>0.15092703432734472</v>
      </c>
      <c r="R36" s="7">
        <f t="shared" si="21"/>
        <v>22.982716006265072</v>
      </c>
      <c r="T36" s="28">
        <f t="shared" si="7"/>
        <v>0.92067724163236375</v>
      </c>
    </row>
    <row r="37" spans="1:23" x14ac:dyDescent="0.2">
      <c r="B37" s="5"/>
      <c r="C37" s="6"/>
      <c r="D37" s="6"/>
      <c r="E37" s="7"/>
      <c r="G37" s="19"/>
      <c r="H37" s="15"/>
      <c r="I37" s="15"/>
      <c r="J37" s="20"/>
      <c r="K37" s="18"/>
      <c r="N37" s="5"/>
      <c r="O37" s="6"/>
      <c r="P37" s="6"/>
      <c r="Q37" s="6"/>
      <c r="R37" s="7"/>
      <c r="T37" s="28"/>
    </row>
    <row r="38" spans="1:23" x14ac:dyDescent="0.2">
      <c r="B38" s="5"/>
      <c r="C38" s="6"/>
      <c r="D38" s="6"/>
      <c r="E38" s="7"/>
      <c r="G38" s="19"/>
      <c r="H38" s="15"/>
      <c r="I38" s="15"/>
      <c r="J38" s="20"/>
      <c r="K38" s="18"/>
      <c r="N38" s="5"/>
      <c r="O38" s="6"/>
      <c r="P38" s="6"/>
      <c r="Q38" s="6"/>
      <c r="R38" s="7"/>
      <c r="T38" s="28"/>
    </row>
    <row r="39" spans="1:23" x14ac:dyDescent="0.2">
      <c r="A39" s="1" t="s">
        <v>9</v>
      </c>
      <c r="B39" s="5"/>
      <c r="C39" s="6"/>
      <c r="D39" s="6"/>
      <c r="E39" s="7"/>
      <c r="G39" s="19"/>
      <c r="H39" s="15"/>
      <c r="I39" s="15"/>
      <c r="J39" s="20"/>
      <c r="K39" s="18"/>
      <c r="N39" s="5"/>
      <c r="O39" s="6"/>
      <c r="P39" s="6"/>
      <c r="Q39" s="6"/>
      <c r="R39" s="7"/>
      <c r="T39" s="28"/>
    </row>
    <row r="40" spans="1:23" x14ac:dyDescent="0.2">
      <c r="B40" s="8" t="s">
        <v>2</v>
      </c>
      <c r="C40" s="9" t="s">
        <v>3</v>
      </c>
      <c r="D40" s="9" t="s">
        <v>4</v>
      </c>
      <c r="E40" s="10" t="s">
        <v>5</v>
      </c>
      <c r="G40" s="21" t="s">
        <v>2</v>
      </c>
      <c r="H40" s="14" t="s">
        <v>3</v>
      </c>
      <c r="I40" s="14" t="s">
        <v>4</v>
      </c>
      <c r="J40" s="22" t="s">
        <v>5</v>
      </c>
      <c r="K40" s="18"/>
      <c r="N40" s="8" t="s">
        <v>3</v>
      </c>
      <c r="O40" s="9" t="s">
        <v>4</v>
      </c>
      <c r="P40" s="9" t="s">
        <v>5</v>
      </c>
      <c r="Q40" s="9" t="s">
        <v>10</v>
      </c>
      <c r="R40" s="10" t="s">
        <v>11</v>
      </c>
      <c r="S40" s="1"/>
      <c r="T40" s="29" t="s">
        <v>12</v>
      </c>
      <c r="V40" s="1"/>
      <c r="W40" s="1"/>
    </row>
    <row r="41" spans="1:23" x14ac:dyDescent="0.2">
      <c r="A41">
        <v>0</v>
      </c>
      <c r="B41" s="5">
        <v>154.56200000000001</v>
      </c>
      <c r="C41" s="6">
        <v>93.570999999999998</v>
      </c>
      <c r="D41" s="6">
        <v>221.643</v>
      </c>
      <c r="E41" s="7">
        <v>224</v>
      </c>
      <c r="G41" s="19">
        <f t="shared" ref="G41:J46" si="24">1/B41</f>
        <v>6.4698955758854051E-3</v>
      </c>
      <c r="H41" s="15">
        <f t="shared" si="24"/>
        <v>1.0687071849184042E-2</v>
      </c>
      <c r="I41" s="15">
        <f t="shared" si="24"/>
        <v>4.5117599021850452E-3</v>
      </c>
      <c r="J41" s="20">
        <f t="shared" si="24"/>
        <v>4.464285714285714E-3</v>
      </c>
      <c r="K41" s="18"/>
      <c r="N41" s="5">
        <f t="shared" ref="N41:N46" si="25">(H41-$I$10)/G41</f>
        <v>0.97980650350140996</v>
      </c>
      <c r="O41" s="6">
        <f>(I41-$I$41)/G41</f>
        <v>0</v>
      </c>
      <c r="P41" s="6">
        <f>(J41-$J$41)/G41</f>
        <v>0</v>
      </c>
      <c r="Q41" s="6">
        <f>AVERAGE(O41:P41)</f>
        <v>0</v>
      </c>
      <c r="R41" s="7">
        <f t="shared" ref="R41:R46" si="26">Q41/G41</f>
        <v>0</v>
      </c>
      <c r="T41" s="28">
        <v>0</v>
      </c>
    </row>
    <row r="42" spans="1:23" x14ac:dyDescent="0.2">
      <c r="A42">
        <v>2</v>
      </c>
      <c r="B42" s="5">
        <v>162.56200000000001</v>
      </c>
      <c r="C42" s="6">
        <v>123.17</v>
      </c>
      <c r="D42" s="6">
        <v>221.982</v>
      </c>
      <c r="E42" s="7">
        <v>225.714</v>
      </c>
      <c r="G42" s="19">
        <f t="shared" si="24"/>
        <v>6.1514991203356255E-3</v>
      </c>
      <c r="H42" s="15">
        <f t="shared" si="24"/>
        <v>8.1188601120402697E-3</v>
      </c>
      <c r="I42" s="15">
        <f t="shared" si="24"/>
        <v>4.5048697642151164E-3</v>
      </c>
      <c r="J42" s="20">
        <f t="shared" si="24"/>
        <v>4.4303853549181706E-3</v>
      </c>
      <c r="K42" s="18"/>
      <c r="N42" s="5">
        <f t="shared" si="25"/>
        <v>0.61302683318566431</v>
      </c>
      <c r="O42" s="6">
        <f>(I42-$I$41)/G42</f>
        <v>-1.1200746086675545E-3</v>
      </c>
      <c r="P42" s="6">
        <f>(J42-$J$41)/G42</f>
        <v>-5.5109102195065969E-3</v>
      </c>
      <c r="Q42" s="6">
        <f t="shared" ref="Q42:Q46" si="27">AVERAGE(O42:P42)</f>
        <v>-3.3154924140870756E-3</v>
      </c>
      <c r="R42" s="7">
        <f t="shared" si="26"/>
        <v>-0.5389730778188232</v>
      </c>
      <c r="T42" s="28">
        <f t="shared" si="7"/>
        <v>-2.1591018505605263E-2</v>
      </c>
    </row>
    <row r="43" spans="1:23" x14ac:dyDescent="0.2">
      <c r="A43">
        <v>3</v>
      </c>
      <c r="B43" s="5">
        <v>146</v>
      </c>
      <c r="C43" s="6">
        <v>123.179</v>
      </c>
      <c r="D43" s="6">
        <v>222.125</v>
      </c>
      <c r="E43" s="7">
        <v>226</v>
      </c>
      <c r="G43" s="19">
        <f t="shared" si="24"/>
        <v>6.8493150684931503E-3</v>
      </c>
      <c r="H43" s="15">
        <f t="shared" si="24"/>
        <v>8.1182669123795459E-3</v>
      </c>
      <c r="I43" s="15">
        <f t="shared" si="24"/>
        <v>4.5019696117051212E-3</v>
      </c>
      <c r="J43" s="20">
        <f t="shared" si="24"/>
        <v>4.4247787610619468E-3</v>
      </c>
      <c r="K43" s="18"/>
      <c r="N43" s="5">
        <f t="shared" si="25"/>
        <v>0.55048436051176153</v>
      </c>
      <c r="O43" s="6">
        <f t="shared" ref="O43:O46" si="28">(I43-$I$41)/G43</f>
        <v>-1.4293824100688954E-3</v>
      </c>
      <c r="P43" s="6">
        <f t="shared" ref="P43:P45" si="29">(J43-$J$41)/G43</f>
        <v>-5.7680151706700107E-3</v>
      </c>
      <c r="Q43" s="6">
        <f t="shared" si="27"/>
        <v>-3.598698790369453E-3</v>
      </c>
      <c r="R43" s="7">
        <f t="shared" si="26"/>
        <v>-0.52541002339394016</v>
      </c>
      <c r="T43" s="28">
        <f t="shared" si="7"/>
        <v>-2.1047688660141964E-2</v>
      </c>
    </row>
    <row r="44" spans="1:23" x14ac:dyDescent="0.2">
      <c r="A44">
        <v>4</v>
      </c>
      <c r="B44" s="5">
        <v>144.232</v>
      </c>
      <c r="C44" s="6">
        <v>139.304</v>
      </c>
      <c r="D44" s="6">
        <v>223</v>
      </c>
      <c r="E44" s="7">
        <v>226</v>
      </c>
      <c r="G44" s="19">
        <f t="shared" si="24"/>
        <v>6.9332741693937548E-3</v>
      </c>
      <c r="H44" s="15">
        <f t="shared" si="24"/>
        <v>7.178544765405157E-3</v>
      </c>
      <c r="I44" s="15">
        <f t="shared" si="24"/>
        <v>4.4843049327354259E-3</v>
      </c>
      <c r="J44" s="20">
        <f t="shared" si="24"/>
        <v>4.4247787610619468E-3</v>
      </c>
      <c r="K44" s="18"/>
      <c r="N44" s="5">
        <f t="shared" si="25"/>
        <v>0.40828021643000356</v>
      </c>
      <c r="O44" s="6">
        <f t="shared" si="28"/>
        <v>-3.959885153657478E-3</v>
      </c>
      <c r="P44" s="6">
        <f t="shared" si="29"/>
        <v>-5.6981668773703901E-3</v>
      </c>
      <c r="Q44" s="6">
        <f t="shared" si="27"/>
        <v>-4.829026015513934E-3</v>
      </c>
      <c r="R44" s="7">
        <f t="shared" si="26"/>
        <v>-0.69650008026960575</v>
      </c>
      <c r="T44" s="28">
        <f t="shared" si="7"/>
        <v>-2.7901479203960741E-2</v>
      </c>
    </row>
    <row r="45" spans="1:23" x14ac:dyDescent="0.2">
      <c r="A45">
        <v>6</v>
      </c>
      <c r="B45" s="5">
        <v>122.786</v>
      </c>
      <c r="C45" s="6">
        <v>143.34800000000001</v>
      </c>
      <c r="D45" s="6">
        <v>223.143</v>
      </c>
      <c r="E45" s="7">
        <v>226</v>
      </c>
      <c r="G45" s="19">
        <f>1/B45</f>
        <v>8.1442509732379906E-3</v>
      </c>
      <c r="H45" s="15">
        <f t="shared" si="24"/>
        <v>6.9760303596841248E-3</v>
      </c>
      <c r="I45" s="15">
        <f t="shared" si="24"/>
        <v>4.481431189864795E-3</v>
      </c>
      <c r="J45" s="20">
        <f t="shared" si="24"/>
        <v>4.4247787610619468E-3</v>
      </c>
      <c r="K45" s="18"/>
      <c r="N45" s="5">
        <f t="shared" si="25"/>
        <v>0.32270668983113149</v>
      </c>
      <c r="O45" s="6">
        <f t="shared" si="28"/>
        <v>-3.7239412709542332E-3</v>
      </c>
      <c r="P45" s="6">
        <f t="shared" si="29"/>
        <v>-4.8509007585334791E-3</v>
      </c>
      <c r="Q45" s="6">
        <f t="shared" si="27"/>
        <v>-4.2874210147438559E-3</v>
      </c>
      <c r="R45" s="7">
        <f t="shared" si="26"/>
        <v>-0.52643527671633916</v>
      </c>
      <c r="T45" s="28">
        <f t="shared" si="7"/>
        <v>-2.1088759846009789E-2</v>
      </c>
    </row>
    <row r="46" spans="1:23" x14ac:dyDescent="0.2">
      <c r="A46">
        <v>8</v>
      </c>
      <c r="B46" s="11">
        <v>136.18799999999999</v>
      </c>
      <c r="C46" s="12">
        <v>168.99100000000001</v>
      </c>
      <c r="D46" s="12">
        <v>223.536</v>
      </c>
      <c r="E46" s="13">
        <v>227</v>
      </c>
      <c r="G46" s="23">
        <f>1/B46</f>
        <v>7.3427908479454873E-3</v>
      </c>
      <c r="H46" s="24">
        <f t="shared" si="24"/>
        <v>5.9174748951127572E-3</v>
      </c>
      <c r="I46" s="24">
        <f t="shared" si="24"/>
        <v>4.4735523584568037E-3</v>
      </c>
      <c r="J46" s="25">
        <f t="shared" si="24"/>
        <v>4.4052863436123352E-3</v>
      </c>
      <c r="K46" s="18"/>
      <c r="N46" s="11">
        <f t="shared" si="25"/>
        <v>0.21376733188518138</v>
      </c>
      <c r="O46" s="12">
        <f t="shared" si="28"/>
        <v>-5.2034089652617426E-3</v>
      </c>
      <c r="P46" s="12">
        <f>(J46-$J$41)/G46</f>
        <v>-8.0350062932661153E-3</v>
      </c>
      <c r="Q46" s="12">
        <f t="shared" si="27"/>
        <v>-6.6192076292639294E-3</v>
      </c>
      <c r="R46" s="13">
        <f t="shared" si="26"/>
        <v>-0.90145664861419594</v>
      </c>
      <c r="T46" s="30">
        <f>R46/(AVERAGE($R$4, $R$5))</f>
        <v>-3.6111946928771559E-2</v>
      </c>
    </row>
    <row r="47" spans="1:23" x14ac:dyDescent="0.2">
      <c r="G47" s="18"/>
      <c r="H47" s="18"/>
      <c r="I47" s="18"/>
      <c r="J47" s="18"/>
      <c r="K47" s="18"/>
    </row>
    <row r="48" spans="1:23" x14ac:dyDescent="0.2">
      <c r="G48" s="18"/>
      <c r="H48" s="18"/>
      <c r="I48" s="18"/>
      <c r="J48" s="18"/>
      <c r="K48" s="18"/>
    </row>
    <row r="49" spans="7:11" x14ac:dyDescent="0.2">
      <c r="G49" s="18"/>
      <c r="H49" s="18"/>
      <c r="I49" s="18"/>
      <c r="J49" s="18"/>
      <c r="K49" s="18"/>
    </row>
    <row r="50" spans="7:11" x14ac:dyDescent="0.2">
      <c r="G50" s="18"/>
      <c r="H50" s="18"/>
      <c r="I50" s="18"/>
      <c r="J50" s="18"/>
      <c r="K50" s="18"/>
    </row>
    <row r="51" spans="7:11" x14ac:dyDescent="0.2">
      <c r="G51" s="18"/>
      <c r="H51" s="18"/>
      <c r="I51" s="18"/>
      <c r="J51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95261-7116-6C4B-8180-6F10F3B2D2A9}">
  <dimension ref="A1:W49"/>
  <sheetViews>
    <sheetView workbookViewId="0">
      <selection activeCell="O12" sqref="O12"/>
    </sheetView>
  </sheetViews>
  <sheetFormatPr baseColWidth="10" defaultRowHeight="16" x14ac:dyDescent="0.2"/>
  <cols>
    <col min="1" max="1" width="14.33203125" bestFit="1" customWidth="1"/>
    <col min="2" max="2" width="17.83203125" bestFit="1" customWidth="1"/>
    <col min="3" max="3" width="10.33203125" bestFit="1" customWidth="1"/>
    <col min="4" max="5" width="8.1640625" bestFit="1" customWidth="1"/>
    <col min="7" max="7" width="19.5" bestFit="1" customWidth="1"/>
    <col min="8" max="10" width="12.1640625" bestFit="1" customWidth="1"/>
    <col min="14" max="14" width="12.1640625" bestFit="1" customWidth="1"/>
    <col min="15" max="17" width="12.83203125" bestFit="1" customWidth="1"/>
    <col min="18" max="18" width="14.1640625" bestFit="1" customWidth="1"/>
    <col min="20" max="20" width="17.5" bestFit="1" customWidth="1"/>
    <col min="22" max="22" width="13.33203125" bestFit="1" customWidth="1"/>
    <col min="23" max="23" width="27" bestFit="1" customWidth="1"/>
  </cols>
  <sheetData>
    <row r="1" spans="1:23" x14ac:dyDescent="0.2">
      <c r="A1" s="1" t="s">
        <v>0</v>
      </c>
      <c r="B1" s="2" t="s">
        <v>13</v>
      </c>
      <c r="C1" s="3"/>
      <c r="D1" s="3"/>
      <c r="E1" s="4"/>
      <c r="G1" s="2" t="s">
        <v>1</v>
      </c>
      <c r="H1" s="16"/>
      <c r="I1" s="16"/>
      <c r="J1" s="17"/>
      <c r="K1" s="18"/>
      <c r="L1" s="18"/>
      <c r="M1" s="18"/>
      <c r="N1" s="31"/>
      <c r="O1" s="16"/>
      <c r="P1" s="16"/>
      <c r="Q1" s="16"/>
      <c r="R1" s="17"/>
      <c r="S1" s="18"/>
      <c r="T1" s="27"/>
    </row>
    <row r="2" spans="1:23" x14ac:dyDescent="0.2">
      <c r="B2" s="5"/>
      <c r="C2" s="6"/>
      <c r="D2" s="6"/>
      <c r="E2" s="7"/>
      <c r="G2" s="19"/>
      <c r="H2" s="15"/>
      <c r="I2" s="15"/>
      <c r="J2" s="20"/>
      <c r="K2" s="18"/>
      <c r="L2" s="18"/>
      <c r="M2" s="18"/>
      <c r="N2" s="19"/>
      <c r="O2" s="15"/>
      <c r="P2" s="15"/>
      <c r="Q2" s="15"/>
      <c r="R2" s="20"/>
      <c r="S2" s="18"/>
      <c r="T2" s="28"/>
    </row>
    <row r="3" spans="1:23" x14ac:dyDescent="0.2">
      <c r="B3" s="8" t="s">
        <v>2</v>
      </c>
      <c r="C3" s="9" t="s">
        <v>3</v>
      </c>
      <c r="D3" s="9" t="s">
        <v>4</v>
      </c>
      <c r="E3" s="10" t="s">
        <v>5</v>
      </c>
      <c r="G3" s="21" t="s">
        <v>2</v>
      </c>
      <c r="H3" s="14" t="s">
        <v>3</v>
      </c>
      <c r="I3" s="14" t="s">
        <v>4</v>
      </c>
      <c r="J3" s="22" t="s">
        <v>5</v>
      </c>
      <c r="K3" s="18"/>
      <c r="L3" s="18"/>
      <c r="M3" s="18"/>
      <c r="N3" s="8" t="s">
        <v>3</v>
      </c>
      <c r="O3" s="9" t="s">
        <v>4</v>
      </c>
      <c r="P3" s="9" t="s">
        <v>5</v>
      </c>
      <c r="Q3" s="9" t="s">
        <v>10</v>
      </c>
      <c r="R3" s="10" t="s">
        <v>11</v>
      </c>
      <c r="S3" s="1"/>
      <c r="T3" s="29" t="s">
        <v>12</v>
      </c>
      <c r="V3" s="1"/>
      <c r="W3" s="1"/>
    </row>
    <row r="4" spans="1:23" x14ac:dyDescent="0.2">
      <c r="A4" t="s">
        <v>0</v>
      </c>
      <c r="B4" s="5">
        <v>166.20699999999999</v>
      </c>
      <c r="C4" s="6">
        <v>188.08699999999999</v>
      </c>
      <c r="D4" s="6">
        <v>138.94</v>
      </c>
      <c r="E4" s="7">
        <v>179.25700000000001</v>
      </c>
      <c r="G4" s="19">
        <f>1/B4</f>
        <v>6.0165937656055405E-3</v>
      </c>
      <c r="H4" s="15">
        <f>1/C4</f>
        <v>5.3166885537012133E-3</v>
      </c>
      <c r="I4" s="15">
        <f t="shared" ref="H4:J5" si="0">1/D4</f>
        <v>7.1973513746941128E-3</v>
      </c>
      <c r="J4" s="20">
        <f t="shared" si="0"/>
        <v>5.5785827052778972E-3</v>
      </c>
      <c r="K4" s="15"/>
      <c r="L4" s="18"/>
      <c r="M4" s="18"/>
      <c r="N4" s="5">
        <f>(H4-$I$10)/G4</f>
        <v>2.8313775917075411E-2</v>
      </c>
      <c r="O4" s="6">
        <f>(I4-$I$10)/G4</f>
        <v>0.34089310140584222</v>
      </c>
      <c r="P4" s="6">
        <f>(J4-$J$10)/G4</f>
        <v>9.2042998381877655E-2</v>
      </c>
      <c r="Q4" s="6">
        <f>AVERAGE(O4:P4)</f>
        <v>0.21646804989385993</v>
      </c>
      <c r="R4" s="7">
        <f>Q4/G4</f>
        <v>35.978505168708772</v>
      </c>
      <c r="T4" s="28">
        <f>R4/(AVERAGE($R$4, $R$5))</f>
        <v>0.91363375462880569</v>
      </c>
    </row>
    <row r="5" spans="1:23" x14ac:dyDescent="0.2">
      <c r="B5" s="5">
        <v>148.6</v>
      </c>
      <c r="C5" s="6">
        <v>193.87299999999999</v>
      </c>
      <c r="D5" s="6">
        <v>119.027</v>
      </c>
      <c r="E5" s="7">
        <v>177.167</v>
      </c>
      <c r="G5" s="19">
        <f>1/B5</f>
        <v>6.7294751009421266E-3</v>
      </c>
      <c r="H5" s="15">
        <f t="shared" si="0"/>
        <v>5.1580158144764873E-3</v>
      </c>
      <c r="I5" s="15">
        <f t="shared" si="0"/>
        <v>8.4014551320288674E-3</v>
      </c>
      <c r="J5" s="20">
        <f t="shared" si="0"/>
        <v>5.6443920143141781E-3</v>
      </c>
      <c r="K5" s="15"/>
      <c r="L5" s="18"/>
      <c r="M5" s="18"/>
      <c r="N5" s="5">
        <f>(H5-$I$10)/G5</f>
        <v>1.7356106179911453E-3</v>
      </c>
      <c r="O5" s="6">
        <f>(I5-$I$10)/G5</f>
        <v>0.4837106932062748</v>
      </c>
      <c r="P5" s="6">
        <f>(J5-$J$10)/G5</f>
        <v>9.2071763395273371E-2</v>
      </c>
      <c r="Q5" s="6">
        <f>AVERAGE(O5:P5)</f>
        <v>0.28789122830077407</v>
      </c>
      <c r="R5" s="7">
        <f>Q5/G5</f>
        <v>42.780636525495026</v>
      </c>
      <c r="T5" s="28">
        <f>R5/(AVERAGE($R$4, $R$5))</f>
        <v>1.086366245371194</v>
      </c>
    </row>
    <row r="6" spans="1:23" x14ac:dyDescent="0.2">
      <c r="B6" s="5"/>
      <c r="C6" s="6"/>
      <c r="D6" s="6"/>
      <c r="E6" s="7"/>
      <c r="G6" s="19"/>
      <c r="H6" s="15"/>
      <c r="I6" s="15"/>
      <c r="J6" s="20"/>
      <c r="K6" s="18"/>
      <c r="L6" s="18"/>
      <c r="M6" s="18"/>
      <c r="N6" s="5"/>
      <c r="O6" s="6"/>
      <c r="P6" s="6"/>
      <c r="Q6" s="6"/>
      <c r="R6" s="7"/>
      <c r="T6" s="28"/>
    </row>
    <row r="7" spans="1:23" x14ac:dyDescent="0.2">
      <c r="B7" s="5"/>
      <c r="C7" s="6"/>
      <c r="D7" s="6"/>
      <c r="E7" s="7"/>
      <c r="G7" s="19"/>
      <c r="H7" s="15"/>
      <c r="I7" s="15"/>
      <c r="J7" s="20"/>
      <c r="K7" s="18"/>
      <c r="L7" s="18"/>
      <c r="M7" s="18"/>
      <c r="N7" s="5"/>
      <c r="O7" s="6"/>
      <c r="P7" s="6"/>
      <c r="Q7" s="6"/>
      <c r="R7" s="7"/>
      <c r="T7" s="28"/>
    </row>
    <row r="8" spans="1:23" x14ac:dyDescent="0.2">
      <c r="A8" s="1" t="s">
        <v>6</v>
      </c>
      <c r="B8" s="5"/>
      <c r="C8" s="6"/>
      <c r="D8" s="6"/>
      <c r="E8" s="7"/>
      <c r="G8" s="19"/>
      <c r="H8" s="15"/>
      <c r="I8" s="15"/>
      <c r="J8" s="20"/>
      <c r="K8" s="18"/>
      <c r="L8" s="18"/>
      <c r="M8" s="18"/>
      <c r="N8" s="5"/>
      <c r="O8" s="6"/>
      <c r="P8" s="6"/>
      <c r="Q8" s="6"/>
      <c r="R8" s="7"/>
      <c r="T8" s="28"/>
    </row>
    <row r="9" spans="1:23" x14ac:dyDescent="0.2">
      <c r="B9" s="8" t="s">
        <v>2</v>
      </c>
      <c r="C9" s="9" t="s">
        <v>3</v>
      </c>
      <c r="D9" s="9" t="s">
        <v>4</v>
      </c>
      <c r="E9" s="10" t="s">
        <v>5</v>
      </c>
      <c r="G9" s="21" t="s">
        <v>2</v>
      </c>
      <c r="H9" s="14" t="s">
        <v>3</v>
      </c>
      <c r="I9" s="14" t="s">
        <v>4</v>
      </c>
      <c r="J9" s="22" t="s">
        <v>5</v>
      </c>
      <c r="K9" s="18"/>
      <c r="L9" s="18"/>
      <c r="M9" s="18"/>
      <c r="N9" s="8" t="s">
        <v>3</v>
      </c>
      <c r="O9" s="9" t="s">
        <v>4</v>
      </c>
      <c r="P9" s="9" t="s">
        <v>5</v>
      </c>
      <c r="Q9" s="9" t="s">
        <v>10</v>
      </c>
      <c r="R9" s="10" t="s">
        <v>11</v>
      </c>
      <c r="S9" s="1"/>
      <c r="T9" s="29" t="s">
        <v>12</v>
      </c>
      <c r="V9" s="1"/>
      <c r="W9" s="1"/>
    </row>
    <row r="10" spans="1:23" x14ac:dyDescent="0.2">
      <c r="A10">
        <v>0</v>
      </c>
      <c r="B10" s="5">
        <v>180.45</v>
      </c>
      <c r="C10" s="6">
        <v>143.553</v>
      </c>
      <c r="D10" s="6">
        <v>194.31299999999999</v>
      </c>
      <c r="E10" s="7">
        <v>199.01300000000001</v>
      </c>
      <c r="G10" s="19">
        <f>1/B10</f>
        <v>5.5417013022998063E-3</v>
      </c>
      <c r="H10" s="15">
        <f t="shared" ref="H10:J15" si="1">1/C10</f>
        <v>6.9660682814012944E-3</v>
      </c>
      <c r="I10" s="15">
        <f t="shared" si="1"/>
        <v>5.1463360660377851E-3</v>
      </c>
      <c r="J10" s="20">
        <f t="shared" si="1"/>
        <v>5.0247973750458513E-3</v>
      </c>
      <c r="K10" s="18"/>
      <c r="L10" s="18"/>
      <c r="M10" s="18"/>
      <c r="N10" s="5">
        <f t="shared" ref="N10:N15" si="2">(H10-$I$10)/G10</f>
        <v>0.32837067826234523</v>
      </c>
      <c r="O10" s="6">
        <f t="shared" ref="O10:O15" si="3">(I10-$I$10)/G10</f>
        <v>0</v>
      </c>
      <c r="P10" s="6">
        <f t="shared" ref="P10:P15" si="4">(J10-$J$10)/G10</f>
        <v>0</v>
      </c>
      <c r="Q10" s="6">
        <f>AVERAGE(O10:P10)</f>
        <v>0</v>
      </c>
      <c r="R10" s="7">
        <f t="shared" ref="R10:R15" si="5">Q10/G10</f>
        <v>0</v>
      </c>
      <c r="T10" s="28">
        <f t="shared" ref="T10:T45" si="6">R10/(AVERAGE($R$4, $R$5))</f>
        <v>0</v>
      </c>
    </row>
    <row r="11" spans="1:23" x14ac:dyDescent="0.2">
      <c r="A11">
        <v>2</v>
      </c>
      <c r="B11" s="5">
        <v>148.46299999999999</v>
      </c>
      <c r="C11" s="6">
        <v>136.36000000000001</v>
      </c>
      <c r="D11" s="6">
        <v>192.56</v>
      </c>
      <c r="E11" s="7">
        <v>196.267</v>
      </c>
      <c r="G11" s="19">
        <f t="shared" ref="G11:G14" si="7">1/B11</f>
        <v>6.7356849854845989E-3</v>
      </c>
      <c r="H11" s="15">
        <f t="shared" si="1"/>
        <v>7.3335288941038419E-3</v>
      </c>
      <c r="I11" s="15">
        <f t="shared" si="1"/>
        <v>5.1931865392604902E-3</v>
      </c>
      <c r="J11" s="20">
        <f t="shared" si="1"/>
        <v>5.0951000422893309E-3</v>
      </c>
      <c r="K11" s="18"/>
      <c r="L11" s="18"/>
      <c r="M11" s="18"/>
      <c r="N11" s="5">
        <f t="shared" si="2"/>
        <v>0.32471720883317101</v>
      </c>
      <c r="O11" s="6">
        <f>(I11-$I$10)/G11</f>
        <v>6.9555618060624727E-3</v>
      </c>
      <c r="P11" s="6">
        <f t="shared" si="4"/>
        <v>1.0437344886968713E-2</v>
      </c>
      <c r="Q11" s="6">
        <f t="shared" ref="Q11:Q15" si="8">AVERAGE(O11:P11)</f>
        <v>8.6964533465155938E-3</v>
      </c>
      <c r="R11" s="7">
        <f t="shared" si="5"/>
        <v>1.2911015531837446</v>
      </c>
      <c r="T11" s="28">
        <f>R11/(AVERAGE($R$4, $R$5))</f>
        <v>3.2786074744102042E-2</v>
      </c>
    </row>
    <row r="12" spans="1:23" x14ac:dyDescent="0.2">
      <c r="A12">
        <v>3</v>
      </c>
      <c r="B12" s="5">
        <v>146.06700000000001</v>
      </c>
      <c r="C12" s="6">
        <v>155.17699999999999</v>
      </c>
      <c r="D12" s="6">
        <v>186.53</v>
      </c>
      <c r="E12" s="7">
        <v>193.947</v>
      </c>
      <c r="G12" s="19">
        <f t="shared" si="7"/>
        <v>6.8461733314164044E-3</v>
      </c>
      <c r="H12" s="15">
        <f t="shared" si="1"/>
        <v>6.4442539809378974E-3</v>
      </c>
      <c r="I12" s="15">
        <f t="shared" si="1"/>
        <v>5.3610679247306061E-3</v>
      </c>
      <c r="J12" s="20">
        <f t="shared" si="1"/>
        <v>5.1560477862508825E-3</v>
      </c>
      <c r="K12" s="18"/>
      <c r="L12" s="18"/>
      <c r="M12" s="18"/>
      <c r="N12" s="5">
        <f t="shared" si="2"/>
        <v>0.1895829760757147</v>
      </c>
      <c r="O12" s="6">
        <f t="shared" si="3"/>
        <v>3.1365238403684284E-2</v>
      </c>
      <c r="P12" s="6">
        <f t="shared" si="4"/>
        <v>1.9171353813485302E-2</v>
      </c>
      <c r="Q12" s="6">
        <f t="shared" si="8"/>
        <v>2.5268296108584793E-2</v>
      </c>
      <c r="R12" s="7">
        <f t="shared" si="5"/>
        <v>3.690864207692655</v>
      </c>
      <c r="T12" s="28">
        <f t="shared" si="6"/>
        <v>9.3725353737933892E-2</v>
      </c>
    </row>
    <row r="13" spans="1:23" x14ac:dyDescent="0.2">
      <c r="A13">
        <v>4</v>
      </c>
      <c r="B13" s="5">
        <v>143.24</v>
      </c>
      <c r="C13" s="6">
        <v>166.6</v>
      </c>
      <c r="D13" s="6">
        <v>172.17</v>
      </c>
      <c r="E13" s="7">
        <v>189.72</v>
      </c>
      <c r="G13" s="19">
        <f t="shared" si="7"/>
        <v>6.9812901424183187E-3</v>
      </c>
      <c r="H13" s="15">
        <f t="shared" si="1"/>
        <v>6.0024009603841539E-3</v>
      </c>
      <c r="I13" s="15">
        <f t="shared" si="1"/>
        <v>5.8082128129174661E-3</v>
      </c>
      <c r="J13" s="20">
        <f t="shared" si="1"/>
        <v>5.2709255745308874E-3</v>
      </c>
      <c r="K13" s="18"/>
      <c r="L13" s="18"/>
      <c r="M13" s="18"/>
      <c r="N13" s="5">
        <f t="shared" si="2"/>
        <v>0.12262273546617387</v>
      </c>
      <c r="O13" s="6">
        <f t="shared" si="3"/>
        <v>9.4807225223045508E-2</v>
      </c>
      <c r="P13" s="6">
        <f t="shared" si="4"/>
        <v>3.525540329423657E-2</v>
      </c>
      <c r="Q13" s="6">
        <f t="shared" si="8"/>
        <v>6.5031314258641032E-2</v>
      </c>
      <c r="R13" s="7">
        <f t="shared" si="5"/>
        <v>9.3150854544077415</v>
      </c>
      <c r="T13" s="28">
        <f t="shared" si="6"/>
        <v>0.23654613938214808</v>
      </c>
    </row>
    <row r="14" spans="1:23" x14ac:dyDescent="0.2">
      <c r="A14">
        <v>6</v>
      </c>
      <c r="B14" s="5">
        <v>153.023</v>
      </c>
      <c r="C14" s="6">
        <v>181.547</v>
      </c>
      <c r="D14" s="6">
        <v>160.44300000000001</v>
      </c>
      <c r="E14" s="7">
        <v>184.63300000000001</v>
      </c>
      <c r="G14" s="19">
        <f t="shared" si="7"/>
        <v>6.5349653320089136E-3</v>
      </c>
      <c r="H14" s="15">
        <f t="shared" si="1"/>
        <v>5.5082155034233563E-3</v>
      </c>
      <c r="I14" s="15">
        <f t="shared" si="1"/>
        <v>6.232743092562467E-3</v>
      </c>
      <c r="J14" s="20">
        <f t="shared" si="1"/>
        <v>5.4161498756993597E-3</v>
      </c>
      <c r="K14" s="18"/>
      <c r="L14" s="18"/>
      <c r="M14" s="18"/>
      <c r="N14" s="5">
        <f t="shared" si="2"/>
        <v>5.5375877147052263E-2</v>
      </c>
      <c r="O14" s="6">
        <f t="shared" si="3"/>
        <v>0.16624526241988641</v>
      </c>
      <c r="P14" s="6">
        <f t="shared" si="4"/>
        <v>5.9885933707501823E-2</v>
      </c>
      <c r="Q14" s="6">
        <f t="shared" si="8"/>
        <v>0.11306559806369412</v>
      </c>
      <c r="R14" s="7">
        <f t="shared" si="5"/>
        <v>17.301637012500667</v>
      </c>
      <c r="T14" s="28">
        <f t="shared" si="6"/>
        <v>0.43935565168237384</v>
      </c>
    </row>
    <row r="15" spans="1:23" x14ac:dyDescent="0.2">
      <c r="A15">
        <v>8</v>
      </c>
      <c r="B15" s="5">
        <v>150.74700000000001</v>
      </c>
      <c r="C15" s="6">
        <v>182.79</v>
      </c>
      <c r="D15" s="6">
        <v>141.19</v>
      </c>
      <c r="E15" s="7">
        <v>178.51</v>
      </c>
      <c r="G15" s="19">
        <f>1/B15</f>
        <v>6.6336311833734658E-3</v>
      </c>
      <c r="H15" s="15">
        <f t="shared" si="1"/>
        <v>5.470758794244762E-3</v>
      </c>
      <c r="I15" s="15">
        <f t="shared" si="1"/>
        <v>7.0826545789361853E-3</v>
      </c>
      <c r="J15" s="20">
        <f t="shared" si="1"/>
        <v>5.6019270629096415E-3</v>
      </c>
      <c r="K15" s="18"/>
      <c r="L15" s="18"/>
      <c r="M15" s="18"/>
      <c r="N15" s="5">
        <f t="shared" si="2"/>
        <v>4.8905753009017158E-2</v>
      </c>
      <c r="O15" s="6">
        <f t="shared" si="3"/>
        <v>0.29189420686389517</v>
      </c>
      <c r="P15" s="6">
        <f t="shared" si="4"/>
        <v>8.7000569056402799E-2</v>
      </c>
      <c r="Q15" s="6">
        <f t="shared" si="8"/>
        <v>0.18944738796014898</v>
      </c>
      <c r="R15" s="7">
        <f t="shared" si="5"/>
        <v>28.558625392828581</v>
      </c>
      <c r="T15" s="28">
        <f>R15/(AVERAGE($R$4, $R$5))</f>
        <v>0.72521423617622593</v>
      </c>
    </row>
    <row r="16" spans="1:23" x14ac:dyDescent="0.2">
      <c r="B16" s="5"/>
      <c r="C16" s="6"/>
      <c r="D16" s="6"/>
      <c r="E16" s="7"/>
      <c r="G16" s="19"/>
      <c r="H16" s="15"/>
      <c r="I16" s="15"/>
      <c r="J16" s="20"/>
      <c r="K16" s="18"/>
      <c r="L16" s="18"/>
      <c r="M16" s="18"/>
      <c r="N16" s="5"/>
      <c r="O16" s="6"/>
      <c r="P16" s="6"/>
      <c r="Q16" s="6"/>
      <c r="R16" s="7"/>
      <c r="T16" s="28"/>
    </row>
    <row r="17" spans="1:23" x14ac:dyDescent="0.2">
      <c r="B17" s="5"/>
      <c r="C17" s="6"/>
      <c r="D17" s="6"/>
      <c r="E17" s="7"/>
      <c r="G17" s="19"/>
      <c r="H17" s="15"/>
      <c r="I17" s="15"/>
      <c r="J17" s="20"/>
      <c r="K17" s="18"/>
      <c r="L17" s="18"/>
      <c r="M17" s="18"/>
      <c r="N17" s="5"/>
      <c r="O17" s="6"/>
      <c r="P17" s="6"/>
      <c r="Q17" s="6"/>
      <c r="R17" s="7"/>
      <c r="T17" s="28"/>
    </row>
    <row r="18" spans="1:23" x14ac:dyDescent="0.2">
      <c r="B18" s="5"/>
      <c r="C18" s="6"/>
      <c r="D18" s="6"/>
      <c r="E18" s="7"/>
      <c r="G18" s="19"/>
      <c r="H18" s="15"/>
      <c r="I18" s="15"/>
      <c r="J18" s="20"/>
      <c r="K18" s="18"/>
      <c r="L18" s="18"/>
      <c r="M18" s="18"/>
      <c r="N18" s="5"/>
      <c r="O18" s="6"/>
      <c r="P18" s="6"/>
      <c r="Q18" s="6"/>
      <c r="R18" s="7"/>
      <c r="T18" s="28"/>
    </row>
    <row r="19" spans="1:23" x14ac:dyDescent="0.2">
      <c r="A19" s="1" t="s">
        <v>7</v>
      </c>
      <c r="B19" s="5"/>
      <c r="C19" s="6"/>
      <c r="D19" s="6"/>
      <c r="E19" s="7"/>
      <c r="G19" s="19"/>
      <c r="H19" s="15"/>
      <c r="I19" s="15"/>
      <c r="J19" s="20"/>
      <c r="K19" s="18"/>
      <c r="L19" s="18"/>
      <c r="M19" s="18"/>
      <c r="N19" s="5"/>
      <c r="O19" s="6"/>
      <c r="P19" s="6"/>
      <c r="Q19" s="6"/>
      <c r="R19" s="7"/>
      <c r="T19" s="28"/>
    </row>
    <row r="20" spans="1:23" x14ac:dyDescent="0.2">
      <c r="B20" s="8" t="s">
        <v>2</v>
      </c>
      <c r="C20" s="9" t="s">
        <v>3</v>
      </c>
      <c r="D20" s="9" t="s">
        <v>4</v>
      </c>
      <c r="E20" s="10" t="s">
        <v>5</v>
      </c>
      <c r="G20" s="21" t="s">
        <v>2</v>
      </c>
      <c r="H20" s="14" t="s">
        <v>3</v>
      </c>
      <c r="I20" s="14" t="s">
        <v>4</v>
      </c>
      <c r="J20" s="22" t="s">
        <v>5</v>
      </c>
      <c r="K20" s="18"/>
      <c r="L20" s="18"/>
      <c r="M20" s="18"/>
      <c r="N20" s="8" t="s">
        <v>3</v>
      </c>
      <c r="O20" s="9" t="s">
        <v>4</v>
      </c>
      <c r="P20" s="9" t="s">
        <v>5</v>
      </c>
      <c r="Q20" s="9" t="s">
        <v>10</v>
      </c>
      <c r="R20" s="10" t="s">
        <v>11</v>
      </c>
      <c r="S20" s="1"/>
      <c r="T20" s="29" t="s">
        <v>12</v>
      </c>
      <c r="V20" s="1"/>
      <c r="W20" s="1"/>
    </row>
    <row r="21" spans="1:23" x14ac:dyDescent="0.2">
      <c r="A21">
        <v>0</v>
      </c>
      <c r="B21" s="5">
        <v>171.39699999999999</v>
      </c>
      <c r="C21" s="6">
        <v>112.343</v>
      </c>
      <c r="D21" s="6">
        <v>187.08</v>
      </c>
      <c r="E21" s="7">
        <v>192.16</v>
      </c>
      <c r="G21" s="19">
        <f>1/B21</f>
        <v>5.834407836776607E-3</v>
      </c>
      <c r="H21" s="15">
        <f t="shared" ref="H21:J26" si="9">1/C21</f>
        <v>8.9013111631343293E-3</v>
      </c>
      <c r="I21" s="15">
        <f t="shared" si="9"/>
        <v>5.3453068206115026E-3</v>
      </c>
      <c r="J21" s="20">
        <f t="shared" si="9"/>
        <v>5.2039966694421317E-3</v>
      </c>
      <c r="K21" s="18"/>
      <c r="L21" s="18"/>
      <c r="M21" s="18"/>
      <c r="N21" s="5">
        <f t="shared" ref="N21:N26" si="10">(H21-$I$10)/G21</f>
        <v>0.64359146671705636</v>
      </c>
      <c r="O21" s="6">
        <f t="shared" ref="O21:O26" si="11">(I21-$I$21)/G21</f>
        <v>0</v>
      </c>
      <c r="P21" s="6">
        <f t="shared" ref="P21:P26" si="12">(J21-$J$21)/G21</f>
        <v>0</v>
      </c>
      <c r="Q21" s="6">
        <f>AVERAGE(O21:P21)</f>
        <v>0</v>
      </c>
      <c r="R21" s="7">
        <f t="shared" ref="R21:R26" si="13">Q21/G21</f>
        <v>0</v>
      </c>
      <c r="T21" s="28">
        <f t="shared" si="6"/>
        <v>0</v>
      </c>
    </row>
    <row r="22" spans="1:23" x14ac:dyDescent="0.2">
      <c r="A22">
        <v>2</v>
      </c>
      <c r="B22" s="5">
        <v>138.303</v>
      </c>
      <c r="C22" s="6">
        <v>139.827</v>
      </c>
      <c r="D22" s="6">
        <v>187.52</v>
      </c>
      <c r="E22" s="7">
        <v>191.57300000000001</v>
      </c>
      <c r="G22" s="19">
        <f t="shared" ref="G22:G26" si="14">1/B22</f>
        <v>7.2305011460344314E-3</v>
      </c>
      <c r="H22" s="15">
        <f t="shared" si="9"/>
        <v>7.1516945940340564E-3</v>
      </c>
      <c r="I22" s="15">
        <f t="shared" si="9"/>
        <v>5.3327645051194535E-3</v>
      </c>
      <c r="J22" s="20">
        <f t="shared" si="9"/>
        <v>5.2199422674385218E-3</v>
      </c>
      <c r="K22" s="18"/>
      <c r="L22" s="18"/>
      <c r="M22" s="18"/>
      <c r="N22" s="5">
        <f t="shared" si="10"/>
        <v>0.2773471004974683</v>
      </c>
      <c r="O22" s="6">
        <f t="shared" si="11"/>
        <v>-1.734639859496865E-3</v>
      </c>
      <c r="P22" s="6">
        <f t="shared" si="12"/>
        <v>2.2053240396947404E-3</v>
      </c>
      <c r="Q22" s="6">
        <f>AVERAGE(O22:P22)</f>
        <v>2.3534209009893768E-4</v>
      </c>
      <c r="R22" s="7">
        <f t="shared" si="13"/>
        <v>3.2548517086953381E-2</v>
      </c>
      <c r="T22" s="28">
        <f t="shared" si="6"/>
        <v>8.2653305728822468E-4</v>
      </c>
    </row>
    <row r="23" spans="1:23" x14ac:dyDescent="0.2">
      <c r="A23">
        <v>3</v>
      </c>
      <c r="B23" s="5">
        <v>161.113</v>
      </c>
      <c r="C23" s="6">
        <v>154.73699999999999</v>
      </c>
      <c r="D23" s="6">
        <v>187.25299999999999</v>
      </c>
      <c r="E23" s="7">
        <v>192.01300000000001</v>
      </c>
      <c r="G23" s="19">
        <f t="shared" si="14"/>
        <v>6.2068237820660033E-3</v>
      </c>
      <c r="H23" s="15">
        <f t="shared" si="9"/>
        <v>6.4625784395458104E-3</v>
      </c>
      <c r="I23" s="15">
        <f t="shared" si="9"/>
        <v>5.3403683786107572E-3</v>
      </c>
      <c r="J23" s="20">
        <f t="shared" si="9"/>
        <v>5.2079807096394514E-3</v>
      </c>
      <c r="K23" s="18"/>
      <c r="L23" s="18"/>
      <c r="M23" s="18"/>
      <c r="N23" s="5">
        <f t="shared" si="10"/>
        <v>0.2120637575229985</v>
      </c>
      <c r="O23" s="6">
        <f t="shared" si="11"/>
        <v>-7.956472060660888E-4</v>
      </c>
      <c r="P23" s="6">
        <f t="shared" si="12"/>
        <v>6.4188066831077049E-4</v>
      </c>
      <c r="Q23" s="6">
        <f t="shared" ref="Q23:Q26" si="15">AVERAGE(O23:P23)</f>
        <v>-7.6883268877659154E-5</v>
      </c>
      <c r="R23" s="7">
        <f t="shared" si="13"/>
        <v>-1.2386894098686299E-2</v>
      </c>
      <c r="T23" s="28">
        <f>R23/(AVERAGE($R$4, $R$5))</f>
        <v>-3.1455127194708621E-4</v>
      </c>
    </row>
    <row r="24" spans="1:23" x14ac:dyDescent="0.2">
      <c r="A24">
        <v>4</v>
      </c>
      <c r="B24" s="5">
        <v>152.09</v>
      </c>
      <c r="C24" s="6">
        <v>175.24700000000001</v>
      </c>
      <c r="D24" s="6">
        <v>176.703</v>
      </c>
      <c r="E24" s="7">
        <v>189.00299999999999</v>
      </c>
      <c r="G24" s="19">
        <f t="shared" si="14"/>
        <v>6.5750542441975141E-3</v>
      </c>
      <c r="H24" s="15">
        <f t="shared" si="9"/>
        <v>5.7062317757222659E-3</v>
      </c>
      <c r="I24" s="15">
        <f t="shared" si="9"/>
        <v>5.6592134825102008E-3</v>
      </c>
      <c r="J24" s="20">
        <f t="shared" si="9"/>
        <v>5.2909213081273844E-3</v>
      </c>
      <c r="K24" s="18"/>
      <c r="L24" s="18"/>
      <c r="M24" s="18"/>
      <c r="N24" s="5">
        <f t="shared" si="10"/>
        <v>8.5154538485912687E-2</v>
      </c>
      <c r="O24" s="6">
        <f t="shared" si="11"/>
        <v>4.7742064208173021E-2</v>
      </c>
      <c r="P24" s="6">
        <f t="shared" si="12"/>
        <v>1.3220368297640074E-2</v>
      </c>
      <c r="Q24" s="6">
        <f t="shared" si="15"/>
        <v>3.0481216252906548E-2</v>
      </c>
      <c r="R24" s="7">
        <f t="shared" si="13"/>
        <v>4.6358881799045575</v>
      </c>
      <c r="T24" s="28">
        <f t="shared" si="6"/>
        <v>0.11772317676858915</v>
      </c>
    </row>
    <row r="25" spans="1:23" x14ac:dyDescent="0.2">
      <c r="A25">
        <v>6</v>
      </c>
      <c r="B25" s="5">
        <v>174.42</v>
      </c>
      <c r="C25" s="6">
        <v>185.95699999999999</v>
      </c>
      <c r="D25" s="6">
        <v>155.60300000000001</v>
      </c>
      <c r="E25" s="7">
        <v>181.09299999999999</v>
      </c>
      <c r="G25" s="19">
        <f t="shared" si="14"/>
        <v>5.7332874670335977E-3</v>
      </c>
      <c r="H25" s="15">
        <f t="shared" si="9"/>
        <v>5.3775872916857126E-3</v>
      </c>
      <c r="I25" s="15">
        <f t="shared" si="9"/>
        <v>6.4266113121212312E-3</v>
      </c>
      <c r="J25" s="20">
        <f t="shared" si="9"/>
        <v>5.5220245950975471E-3</v>
      </c>
      <c r="K25" s="18"/>
      <c r="L25" s="18"/>
      <c r="M25" s="18"/>
      <c r="N25" s="5">
        <f t="shared" si="10"/>
        <v>4.0334838777511504E-2</v>
      </c>
      <c r="O25" s="6">
        <f t="shared" si="11"/>
        <v>0.18860112940912685</v>
      </c>
      <c r="P25" s="6">
        <f t="shared" si="12"/>
        <v>5.5470430792817549E-2</v>
      </c>
      <c r="Q25" s="6">
        <f t="shared" si="15"/>
        <v>0.1220357801009722</v>
      </c>
      <c r="R25" s="7">
        <f t="shared" si="13"/>
        <v>21.28548076521157</v>
      </c>
      <c r="T25" s="28">
        <f t="shared" si="6"/>
        <v>0.54052089211068821</v>
      </c>
    </row>
    <row r="26" spans="1:23" x14ac:dyDescent="0.2">
      <c r="A26">
        <v>8</v>
      </c>
      <c r="B26" s="5">
        <v>161.33000000000001</v>
      </c>
      <c r="C26" s="6">
        <v>186.68700000000001</v>
      </c>
      <c r="D26" s="6">
        <v>138.26</v>
      </c>
      <c r="E26" s="7">
        <v>172.05</v>
      </c>
      <c r="G26" s="19">
        <f t="shared" si="14"/>
        <v>6.1984751751069231E-3</v>
      </c>
      <c r="H26" s="15">
        <f t="shared" si="9"/>
        <v>5.3565593747823895E-3</v>
      </c>
      <c r="I26" s="15">
        <f t="shared" si="9"/>
        <v>7.2327498915087524E-3</v>
      </c>
      <c r="J26" s="20">
        <f t="shared" si="9"/>
        <v>5.8122638767800052E-3</v>
      </c>
      <c r="K26" s="18"/>
      <c r="L26" s="18"/>
      <c r="M26" s="18"/>
      <c r="N26" s="5">
        <f t="shared" si="10"/>
        <v>3.3915326399767028E-2</v>
      </c>
      <c r="O26" s="6">
        <f t="shared" si="11"/>
        <v>0.30450119062785336</v>
      </c>
      <c r="P26" s="6">
        <f t="shared" si="12"/>
        <v>9.8131748559819126E-2</v>
      </c>
      <c r="Q26" s="6">
        <f t="shared" si="15"/>
        <v>0.20131646959383626</v>
      </c>
      <c r="R26" s="7">
        <f t="shared" si="13"/>
        <v>32.478386039573607</v>
      </c>
      <c r="T26" s="28">
        <f t="shared" si="6"/>
        <v>0.82475215805872149</v>
      </c>
    </row>
    <row r="27" spans="1:23" x14ac:dyDescent="0.2">
      <c r="B27" s="5"/>
      <c r="C27" s="6"/>
      <c r="D27" s="6"/>
      <c r="E27" s="7"/>
      <c r="G27" s="19"/>
      <c r="H27" s="15"/>
      <c r="I27" s="15"/>
      <c r="J27" s="20"/>
      <c r="K27" s="18"/>
      <c r="L27" s="18"/>
      <c r="M27" s="18"/>
      <c r="N27" s="5"/>
      <c r="O27" s="6"/>
      <c r="P27" s="6"/>
      <c r="Q27" s="6"/>
      <c r="R27" s="7"/>
      <c r="T27" s="28"/>
    </row>
    <row r="28" spans="1:23" x14ac:dyDescent="0.2">
      <c r="B28" s="5"/>
      <c r="C28" s="6"/>
      <c r="D28" s="6"/>
      <c r="E28" s="7"/>
      <c r="G28" s="19"/>
      <c r="H28" s="15"/>
      <c r="I28" s="15"/>
      <c r="J28" s="20"/>
      <c r="K28" s="18"/>
      <c r="L28" s="18"/>
      <c r="M28" s="18"/>
      <c r="N28" s="5"/>
      <c r="O28" s="6"/>
      <c r="P28" s="6"/>
      <c r="Q28" s="6"/>
      <c r="R28" s="7"/>
      <c r="T28" s="28"/>
    </row>
    <row r="29" spans="1:23" x14ac:dyDescent="0.2">
      <c r="A29" s="1" t="s">
        <v>8</v>
      </c>
      <c r="B29" s="5"/>
      <c r="C29" s="6"/>
      <c r="D29" s="6"/>
      <c r="E29" s="7"/>
      <c r="G29" s="19"/>
      <c r="H29" s="15"/>
      <c r="I29" s="15"/>
      <c r="J29" s="20"/>
      <c r="K29" s="18"/>
      <c r="L29" s="18"/>
      <c r="M29" s="18"/>
      <c r="N29" s="5"/>
      <c r="O29" s="6"/>
      <c r="P29" s="6"/>
      <c r="Q29" s="6"/>
      <c r="R29" s="7"/>
      <c r="T29" s="28"/>
    </row>
    <row r="30" spans="1:23" x14ac:dyDescent="0.2">
      <c r="B30" s="8" t="s">
        <v>2</v>
      </c>
      <c r="C30" s="9" t="s">
        <v>3</v>
      </c>
      <c r="D30" s="9" t="s">
        <v>4</v>
      </c>
      <c r="E30" s="10" t="s">
        <v>5</v>
      </c>
      <c r="G30" s="21" t="s">
        <v>2</v>
      </c>
      <c r="H30" s="14" t="s">
        <v>3</v>
      </c>
      <c r="I30" s="14" t="s">
        <v>4</v>
      </c>
      <c r="J30" s="22" t="s">
        <v>5</v>
      </c>
      <c r="K30" s="18"/>
      <c r="L30" s="18"/>
      <c r="M30" s="18"/>
      <c r="N30" s="8" t="s">
        <v>3</v>
      </c>
      <c r="O30" s="9" t="s">
        <v>4</v>
      </c>
      <c r="P30" s="9" t="s">
        <v>5</v>
      </c>
      <c r="Q30" s="9" t="s">
        <v>10</v>
      </c>
      <c r="R30" s="10" t="s">
        <v>11</v>
      </c>
      <c r="S30" s="1"/>
      <c r="T30" s="29" t="s">
        <v>12</v>
      </c>
      <c r="V30" s="1"/>
      <c r="W30" s="1"/>
    </row>
    <row r="31" spans="1:23" x14ac:dyDescent="0.2">
      <c r="A31">
        <v>0</v>
      </c>
      <c r="B31" s="5">
        <v>150.56299999999999</v>
      </c>
      <c r="C31" s="6">
        <v>111.193</v>
      </c>
      <c r="D31" s="6">
        <v>194</v>
      </c>
      <c r="E31" s="7">
        <v>198</v>
      </c>
      <c r="G31" s="19">
        <f>1/B31</f>
        <v>6.6417380100024584E-3</v>
      </c>
      <c r="H31" s="15">
        <f t="shared" ref="H31:J36" si="16">1/C31</f>
        <v>8.9933718849208137E-3</v>
      </c>
      <c r="I31" s="15">
        <f t="shared" si="16"/>
        <v>5.1546391752577319E-3</v>
      </c>
      <c r="J31" s="20">
        <f t="shared" si="16"/>
        <v>5.0505050505050509E-3</v>
      </c>
      <c r="K31" s="18"/>
      <c r="L31" s="18"/>
      <c r="M31" s="18"/>
      <c r="N31" s="5">
        <f t="shared" ref="N31:N36" si="17">(H31-$I$10)/G31</f>
        <v>0.57922125399848534</v>
      </c>
      <c r="O31" s="6">
        <f t="shared" ref="O31:O36" si="18">(I31-$I$31)/G31</f>
        <v>0</v>
      </c>
      <c r="P31" s="6">
        <f t="shared" ref="P31:P36" si="19">(J31-$J$31)/G31</f>
        <v>0</v>
      </c>
      <c r="Q31" s="6">
        <f>AVERAGE(O31:P31)</f>
        <v>0</v>
      </c>
      <c r="R31" s="7">
        <f t="shared" ref="R31:R36" si="20">Q31/G31</f>
        <v>0</v>
      </c>
      <c r="T31" s="28">
        <f t="shared" si="6"/>
        <v>0</v>
      </c>
    </row>
    <row r="32" spans="1:23" x14ac:dyDescent="0.2">
      <c r="A32">
        <v>2</v>
      </c>
      <c r="B32" s="5">
        <v>141.143</v>
      </c>
      <c r="C32" s="6">
        <v>123.517</v>
      </c>
      <c r="D32" s="6">
        <v>192.59700000000001</v>
      </c>
      <c r="E32" s="7">
        <v>196.827</v>
      </c>
      <c r="G32" s="19">
        <f t="shared" ref="G32:G36" si="21">1/B32</f>
        <v>7.0850130718491172E-3</v>
      </c>
      <c r="H32" s="15">
        <f t="shared" si="16"/>
        <v>8.0960515556563074E-3</v>
      </c>
      <c r="I32" s="15">
        <f t="shared" si="16"/>
        <v>5.1921888710623736E-3</v>
      </c>
      <c r="J32" s="20">
        <f t="shared" si="16"/>
        <v>5.0806037789530908E-3</v>
      </c>
      <c r="K32" s="18"/>
      <c r="L32" s="18"/>
      <c r="M32" s="18"/>
      <c r="N32" s="5">
        <f t="shared" si="17"/>
        <v>0.41633169335122711</v>
      </c>
      <c r="O32" s="6">
        <f t="shared" si="18"/>
        <v>5.2998767149545541E-3</v>
      </c>
      <c r="P32" s="6">
        <f t="shared" si="19"/>
        <v>4.2482248293416874E-3</v>
      </c>
      <c r="Q32" s="6">
        <f t="shared" ref="Q32:Q36" si="22">AVERAGE(O32:P32)</f>
        <v>4.7740507721481208E-3</v>
      </c>
      <c r="R32" s="7">
        <f t="shared" si="20"/>
        <v>0.67382384813330221</v>
      </c>
      <c r="T32" s="28">
        <f t="shared" si="6"/>
        <v>1.7111000288691353E-2</v>
      </c>
    </row>
    <row r="33" spans="1:23" x14ac:dyDescent="0.2">
      <c r="A33">
        <v>3</v>
      </c>
      <c r="B33" s="5">
        <v>136.70699999999999</v>
      </c>
      <c r="C33" s="6">
        <v>153.63999999999999</v>
      </c>
      <c r="D33" s="6">
        <v>185.43</v>
      </c>
      <c r="E33" s="7">
        <v>194.96</v>
      </c>
      <c r="G33" s="19">
        <f t="shared" si="21"/>
        <v>7.3149143789271948E-3</v>
      </c>
      <c r="H33" s="15">
        <f t="shared" si="16"/>
        <v>6.5087216870606621E-3</v>
      </c>
      <c r="I33" s="15">
        <f t="shared" si="16"/>
        <v>5.3928706250337055E-3</v>
      </c>
      <c r="J33" s="20">
        <f t="shared" si="16"/>
        <v>5.1292572835453425E-3</v>
      </c>
      <c r="K33" s="18"/>
      <c r="L33" s="18"/>
      <c r="M33" s="18"/>
      <c r="N33" s="5">
        <f t="shared" si="17"/>
        <v>0.18624765109317445</v>
      </c>
      <c r="O33" s="6">
        <f t="shared" si="18"/>
        <v>3.2567906804524024E-2</v>
      </c>
      <c r="P33" s="6">
        <f t="shared" si="19"/>
        <v>1.0765981522239138E-2</v>
      </c>
      <c r="Q33" s="6">
        <f t="shared" si="22"/>
        <v>2.166694416338158E-2</v>
      </c>
      <c r="R33" s="7">
        <f t="shared" si="20"/>
        <v>2.9620229357434056</v>
      </c>
      <c r="T33" s="28">
        <f t="shared" si="6"/>
        <v>7.5217247725831743E-2</v>
      </c>
    </row>
    <row r="34" spans="1:23" x14ac:dyDescent="0.2">
      <c r="A34">
        <v>4</v>
      </c>
      <c r="B34" s="5">
        <v>137.35</v>
      </c>
      <c r="C34" s="6">
        <v>170.14</v>
      </c>
      <c r="D34" s="6">
        <v>169.607</v>
      </c>
      <c r="E34" s="7">
        <v>188.81299999999999</v>
      </c>
      <c r="G34" s="19">
        <f t="shared" si="21"/>
        <v>7.2806698216235895E-3</v>
      </c>
      <c r="H34" s="15">
        <f t="shared" si="16"/>
        <v>5.877512636652169E-3</v>
      </c>
      <c r="I34" s="15">
        <f t="shared" si="16"/>
        <v>5.8959830667366323E-3</v>
      </c>
      <c r="J34" s="20">
        <f t="shared" si="16"/>
        <v>5.2962454915710258E-3</v>
      </c>
      <c r="K34" s="18"/>
      <c r="L34" s="18"/>
      <c r="M34" s="18"/>
      <c r="N34" s="5">
        <f t="shared" si="17"/>
        <v>0.10042710197388563</v>
      </c>
      <c r="O34" s="6">
        <f t="shared" si="18"/>
        <v>0.10182358349462697</v>
      </c>
      <c r="P34" s="6">
        <f t="shared" si="19"/>
        <v>3.3752449580411653E-2</v>
      </c>
      <c r="Q34" s="6">
        <f t="shared" si="22"/>
        <v>6.7788016537519313E-2</v>
      </c>
      <c r="R34" s="7">
        <f t="shared" si="20"/>
        <v>9.3106840714282768</v>
      </c>
      <c r="T34" s="28">
        <f t="shared" si="6"/>
        <v>0.23643437120172392</v>
      </c>
    </row>
    <row r="35" spans="1:23" x14ac:dyDescent="0.2">
      <c r="A35">
        <v>6</v>
      </c>
      <c r="B35" s="5">
        <v>138.44300000000001</v>
      </c>
      <c r="C35" s="6">
        <v>182.99</v>
      </c>
      <c r="D35" s="6">
        <v>143.553</v>
      </c>
      <c r="E35" s="7">
        <v>179.8</v>
      </c>
      <c r="G35" s="19">
        <f t="shared" si="21"/>
        <v>7.22318932701545E-3</v>
      </c>
      <c r="H35" s="15">
        <f t="shared" si="16"/>
        <v>5.4647794961473302E-3</v>
      </c>
      <c r="I35" s="15">
        <f t="shared" si="16"/>
        <v>6.9660682814012944E-3</v>
      </c>
      <c r="J35" s="20">
        <f t="shared" si="16"/>
        <v>5.5617352614015566E-3</v>
      </c>
      <c r="K35" s="18"/>
      <c r="L35" s="18"/>
      <c r="M35" s="18"/>
      <c r="N35" s="5">
        <f t="shared" si="17"/>
        <v>4.4086263794655751E-2</v>
      </c>
      <c r="O35" s="6">
        <f t="shared" si="18"/>
        <v>0.25077967974183324</v>
      </c>
      <c r="P35" s="6">
        <f t="shared" si="19"/>
        <v>7.0776244087144932E-2</v>
      </c>
      <c r="Q35" s="6">
        <f t="shared" si="22"/>
        <v>0.16077796191448909</v>
      </c>
      <c r="R35" s="7">
        <f t="shared" si="20"/>
        <v>22.258583381327615</v>
      </c>
      <c r="T35" s="28">
        <f t="shared" si="6"/>
        <v>0.56523174078637051</v>
      </c>
    </row>
    <row r="36" spans="1:23" x14ac:dyDescent="0.2">
      <c r="A36">
        <v>8</v>
      </c>
      <c r="B36" s="5">
        <v>145.04300000000001</v>
      </c>
      <c r="C36" s="6">
        <v>184.74700000000001</v>
      </c>
      <c r="D36" s="6">
        <v>133.01</v>
      </c>
      <c r="E36" s="7">
        <v>177.96</v>
      </c>
      <c r="G36" s="19">
        <f t="shared" si="21"/>
        <v>6.8945071461566565E-3</v>
      </c>
      <c r="H36" s="15">
        <f t="shared" si="16"/>
        <v>5.4128077857827188E-3</v>
      </c>
      <c r="I36" s="15">
        <f t="shared" si="16"/>
        <v>7.518231711901361E-3</v>
      </c>
      <c r="J36" s="20">
        <f t="shared" si="16"/>
        <v>5.6192402787143174E-3</v>
      </c>
      <c r="K36" s="18"/>
      <c r="L36" s="18"/>
      <c r="M36" s="18"/>
      <c r="N36" s="5">
        <f t="shared" si="17"/>
        <v>3.8649857646964422E-2</v>
      </c>
      <c r="O36" s="6">
        <f t="shared" si="18"/>
        <v>0.34282255229240194</v>
      </c>
      <c r="P36" s="6">
        <f t="shared" si="19"/>
        <v>8.2491063705156645E-2</v>
      </c>
      <c r="Q36" s="6">
        <f t="shared" si="22"/>
        <v>0.21265680799877928</v>
      </c>
      <c r="R36" s="7">
        <f t="shared" si="20"/>
        <v>30.844381402566945</v>
      </c>
      <c r="T36" s="28">
        <f t="shared" si="6"/>
        <v>0.78325844439305015</v>
      </c>
    </row>
    <row r="37" spans="1:23" x14ac:dyDescent="0.2">
      <c r="B37" s="5"/>
      <c r="C37" s="6"/>
      <c r="D37" s="6"/>
      <c r="E37" s="7"/>
      <c r="G37" s="19"/>
      <c r="H37" s="15"/>
      <c r="I37" s="15"/>
      <c r="J37" s="20"/>
      <c r="K37" s="18"/>
      <c r="L37" s="18"/>
      <c r="M37" s="18"/>
      <c r="N37" s="5"/>
      <c r="O37" s="6"/>
      <c r="P37" s="6"/>
      <c r="Q37" s="6"/>
      <c r="R37" s="7"/>
      <c r="T37" s="28"/>
    </row>
    <row r="38" spans="1:23" x14ac:dyDescent="0.2">
      <c r="B38" s="5"/>
      <c r="C38" s="6"/>
      <c r="D38" s="6"/>
      <c r="E38" s="7"/>
      <c r="G38" s="19"/>
      <c r="H38" s="15"/>
      <c r="I38" s="15"/>
      <c r="J38" s="20"/>
      <c r="K38" s="18"/>
      <c r="L38" s="18"/>
      <c r="M38" s="18"/>
      <c r="N38" s="5"/>
      <c r="O38" s="6"/>
      <c r="P38" s="6"/>
      <c r="Q38" s="6"/>
      <c r="R38" s="7"/>
      <c r="T38" s="28"/>
    </row>
    <row r="39" spans="1:23" x14ac:dyDescent="0.2">
      <c r="A39" s="1" t="s">
        <v>9</v>
      </c>
      <c r="B39" s="5"/>
      <c r="C39" s="6"/>
      <c r="D39" s="6"/>
      <c r="E39" s="7"/>
      <c r="G39" s="19"/>
      <c r="H39" s="15"/>
      <c r="I39" s="15"/>
      <c r="J39" s="20"/>
      <c r="K39" s="18"/>
      <c r="L39" s="18"/>
      <c r="M39" s="18"/>
      <c r="N39" s="5"/>
      <c r="O39" s="6"/>
      <c r="P39" s="6"/>
      <c r="Q39" s="6"/>
      <c r="R39" s="7"/>
      <c r="T39" s="28"/>
    </row>
    <row r="40" spans="1:23" x14ac:dyDescent="0.2">
      <c r="B40" s="8" t="s">
        <v>2</v>
      </c>
      <c r="C40" s="9" t="s">
        <v>3</v>
      </c>
      <c r="D40" s="9" t="s">
        <v>4</v>
      </c>
      <c r="E40" s="10" t="s">
        <v>5</v>
      </c>
      <c r="G40" s="21" t="s">
        <v>2</v>
      </c>
      <c r="H40" s="14" t="s">
        <v>3</v>
      </c>
      <c r="I40" s="14" t="s">
        <v>4</v>
      </c>
      <c r="J40" s="22" t="s">
        <v>5</v>
      </c>
      <c r="K40" s="18"/>
      <c r="L40" s="18"/>
      <c r="M40" s="18"/>
      <c r="N40" s="8" t="s">
        <v>3</v>
      </c>
      <c r="O40" s="9" t="s">
        <v>4</v>
      </c>
      <c r="P40" s="9" t="s">
        <v>5</v>
      </c>
      <c r="Q40" s="9" t="s">
        <v>10</v>
      </c>
      <c r="R40" s="10" t="s">
        <v>11</v>
      </c>
      <c r="S40" s="1"/>
      <c r="T40" s="29" t="s">
        <v>12</v>
      </c>
      <c r="V40" s="1"/>
      <c r="W40" s="1"/>
    </row>
    <row r="41" spans="1:23" x14ac:dyDescent="0.2">
      <c r="A41">
        <v>0</v>
      </c>
      <c r="B41" s="5">
        <v>163.83699999999999</v>
      </c>
      <c r="C41" s="6">
        <v>99.447000000000003</v>
      </c>
      <c r="D41" s="6">
        <v>192</v>
      </c>
      <c r="E41" s="7">
        <v>196</v>
      </c>
      <c r="G41" s="19">
        <f>1/B41</f>
        <v>6.1036273857553551E-3</v>
      </c>
      <c r="H41" s="15">
        <f t="shared" ref="H41:J41" si="23">1/C41</f>
        <v>1.0055607509527689E-2</v>
      </c>
      <c r="I41" s="15">
        <f t="shared" si="23"/>
        <v>5.208333333333333E-3</v>
      </c>
      <c r="J41" s="20">
        <f t="shared" si="23"/>
        <v>5.1020408163265302E-3</v>
      </c>
      <c r="K41" s="18"/>
      <c r="L41" s="18"/>
      <c r="M41" s="18"/>
      <c r="N41" s="5">
        <f t="shared" ref="N41:N46" si="24">(H41-$I$10)/G41</f>
        <v>0.80432030548705524</v>
      </c>
      <c r="O41" s="6">
        <f t="shared" ref="O41:O46" si="25">(I41-$I$41)/G41</f>
        <v>0</v>
      </c>
      <c r="P41" s="6">
        <f t="shared" ref="P41:P46" si="26">(J41-$J$41)/G41</f>
        <v>0</v>
      </c>
      <c r="Q41" s="6">
        <f>AVERAGE(O41:P41)</f>
        <v>0</v>
      </c>
      <c r="R41" s="7">
        <f t="shared" ref="R41:R46" si="27">Q41/G41</f>
        <v>0</v>
      </c>
      <c r="T41" s="28">
        <v>0</v>
      </c>
    </row>
    <row r="42" spans="1:23" x14ac:dyDescent="0.2">
      <c r="A42">
        <v>2</v>
      </c>
      <c r="B42" s="5">
        <v>147.16</v>
      </c>
      <c r="C42" s="6">
        <v>118.797</v>
      </c>
      <c r="D42" s="6">
        <v>192.86</v>
      </c>
      <c r="E42" s="7">
        <v>196.02699999999999</v>
      </c>
      <c r="G42" s="19">
        <f t="shared" ref="G42:J46" si="28">1/B42</f>
        <v>6.7953248165262305E-3</v>
      </c>
      <c r="H42" s="15">
        <f t="shared" si="28"/>
        <v>8.4177209862201906E-3</v>
      </c>
      <c r="I42" s="15">
        <f t="shared" si="28"/>
        <v>5.1851083687649065E-3</v>
      </c>
      <c r="J42" s="20">
        <f t="shared" si="28"/>
        <v>5.1013380809786409E-3</v>
      </c>
      <c r="K42" s="18"/>
      <c r="L42" s="18"/>
      <c r="M42" s="18"/>
      <c r="N42" s="5">
        <f t="shared" si="24"/>
        <v>0.48141700485404276</v>
      </c>
      <c r="O42" s="6">
        <f t="shared" si="25"/>
        <v>-3.4177857858896446E-3</v>
      </c>
      <c r="P42" s="6">
        <f t="shared" si="26"/>
        <v>-1.0341453379539604E-4</v>
      </c>
      <c r="Q42" s="6">
        <f>AVERAGE(O42:P42)</f>
        <v>-1.7606001598425203E-3</v>
      </c>
      <c r="R42" s="7">
        <f t="shared" si="27"/>
        <v>-0.25908991952242527</v>
      </c>
      <c r="T42" s="28">
        <f>R42/(AVERAGE($R$4, $R$5))</f>
        <v>-6.5792976903782767E-3</v>
      </c>
    </row>
    <row r="43" spans="1:23" x14ac:dyDescent="0.2">
      <c r="A43">
        <v>3</v>
      </c>
      <c r="B43" s="5">
        <v>135.12700000000001</v>
      </c>
      <c r="C43" s="6">
        <v>138.84</v>
      </c>
      <c r="D43" s="6">
        <v>193.2</v>
      </c>
      <c r="E43" s="7">
        <v>197.227</v>
      </c>
      <c r="G43" s="19">
        <f t="shared" si="28"/>
        <v>7.4004455068195103E-3</v>
      </c>
      <c r="H43" s="15">
        <f t="shared" si="28"/>
        <v>7.2025352924229326E-3</v>
      </c>
      <c r="I43" s="15">
        <f t="shared" si="28"/>
        <v>5.175983436853002E-3</v>
      </c>
      <c r="J43" s="20">
        <f>1/E43</f>
        <v>5.0702997054155874E-3</v>
      </c>
      <c r="K43" s="18"/>
      <c r="L43" s="18"/>
      <c r="M43" s="18"/>
      <c r="N43" s="5">
        <f t="shared" si="24"/>
        <v>0.27784803286374582</v>
      </c>
      <c r="O43" s="6">
        <f t="shared" si="25"/>
        <v>-4.3713444616976923E-3</v>
      </c>
      <c r="P43" s="6">
        <f t="shared" si="26"/>
        <v>-4.2890810940629702E-3</v>
      </c>
      <c r="Q43" s="6">
        <f t="shared" ref="Q43:Q45" si="29">AVERAGE(O43:P43)</f>
        <v>-4.3302127778803313E-3</v>
      </c>
      <c r="R43" s="7">
        <f t="shared" si="27"/>
        <v>-0.58512866203663549</v>
      </c>
      <c r="T43" s="28">
        <f t="shared" si="6"/>
        <v>-1.4858685593819705E-2</v>
      </c>
    </row>
    <row r="44" spans="1:23" x14ac:dyDescent="0.2">
      <c r="A44">
        <v>4</v>
      </c>
      <c r="B44" s="5">
        <v>134.613</v>
      </c>
      <c r="C44" s="6">
        <v>159.227</v>
      </c>
      <c r="D44" s="6">
        <v>194.32</v>
      </c>
      <c r="E44" s="7">
        <v>197.947</v>
      </c>
      <c r="G44" s="19">
        <f t="shared" si="28"/>
        <v>7.4287030227392602E-3</v>
      </c>
      <c r="H44" s="15">
        <f t="shared" si="28"/>
        <v>6.2803419018131346E-3</v>
      </c>
      <c r="I44" s="15">
        <f t="shared" si="28"/>
        <v>5.1461506792918896E-3</v>
      </c>
      <c r="J44" s="20">
        <f t="shared" si="28"/>
        <v>5.051857315341985E-3</v>
      </c>
      <c r="K44" s="18"/>
      <c r="L44" s="18"/>
      <c r="M44" s="18"/>
      <c r="N44" s="5">
        <f t="shared" si="24"/>
        <v>0.15265192757122711</v>
      </c>
      <c r="O44" s="6">
        <f t="shared" si="25"/>
        <v>-8.3705936084808256E-3</v>
      </c>
      <c r="P44" s="6">
        <f t="shared" si="26"/>
        <v>-6.755351618032578E-3</v>
      </c>
      <c r="Q44" s="6">
        <f t="shared" si="29"/>
        <v>-7.5629726132567018E-3</v>
      </c>
      <c r="R44" s="7">
        <f t="shared" si="27"/>
        <v>-1.0180744323883244</v>
      </c>
      <c r="T44" s="28">
        <f t="shared" si="6"/>
        <v>-2.5852857471229871E-2</v>
      </c>
    </row>
    <row r="45" spans="1:23" x14ac:dyDescent="0.2">
      <c r="A45">
        <v>6</v>
      </c>
      <c r="B45" s="5">
        <v>109.37</v>
      </c>
      <c r="C45" s="6">
        <v>168.393</v>
      </c>
      <c r="D45" s="6">
        <v>195.61699999999999</v>
      </c>
      <c r="E45" s="7">
        <v>198.333</v>
      </c>
      <c r="G45" s="19">
        <f>1/B45</f>
        <v>9.1432751211483945E-3</v>
      </c>
      <c r="H45" s="15">
        <f t="shared" si="28"/>
        <v>5.9384891295956484E-3</v>
      </c>
      <c r="I45" s="15">
        <f t="shared" si="28"/>
        <v>5.1120301405297086E-3</v>
      </c>
      <c r="J45" s="20">
        <f t="shared" si="28"/>
        <v>5.0420252807147573E-3</v>
      </c>
      <c r="K45" s="18"/>
      <c r="L45" s="18"/>
      <c r="M45" s="18"/>
      <c r="N45" s="5">
        <f t="shared" si="24"/>
        <v>8.6637780561323513E-2</v>
      </c>
      <c r="O45" s="6">
        <f t="shared" si="25"/>
        <v>-1.0532680196932409E-2</v>
      </c>
      <c r="P45" s="6">
        <f t="shared" si="26"/>
        <v>-6.5638991298596011E-3</v>
      </c>
      <c r="Q45" s="6">
        <f t="shared" si="29"/>
        <v>-8.5482896633960054E-3</v>
      </c>
      <c r="R45" s="7">
        <f t="shared" si="27"/>
        <v>-0.93492644048562124</v>
      </c>
      <c r="T45" s="28">
        <f t="shared" si="6"/>
        <v>-2.3741407546456952E-2</v>
      </c>
    </row>
    <row r="46" spans="1:23" x14ac:dyDescent="0.2">
      <c r="A46">
        <v>8</v>
      </c>
      <c r="B46" s="11">
        <v>112.687</v>
      </c>
      <c r="C46" s="12">
        <v>173.18700000000001</v>
      </c>
      <c r="D46" s="12">
        <v>197.46</v>
      </c>
      <c r="E46" s="13">
        <v>200</v>
      </c>
      <c r="G46" s="23">
        <f>1/B46</f>
        <v>8.8741380993371012E-3</v>
      </c>
      <c r="H46" s="24">
        <f t="shared" si="28"/>
        <v>5.7741054467136677E-3</v>
      </c>
      <c r="I46" s="24">
        <f>1/D46</f>
        <v>5.064316823660488E-3</v>
      </c>
      <c r="J46" s="25">
        <f t="shared" si="28"/>
        <v>5.0000000000000001E-3</v>
      </c>
      <c r="K46" s="18"/>
      <c r="L46" s="18"/>
      <c r="M46" s="18"/>
      <c r="N46" s="11">
        <f t="shared" si="24"/>
        <v>7.0741448200223184E-2</v>
      </c>
      <c r="O46" s="12">
        <f t="shared" si="25"/>
        <v>-1.6228788425503887E-2</v>
      </c>
      <c r="P46" s="12">
        <f t="shared" si="26"/>
        <v>-1.1498673469387698E-2</v>
      </c>
      <c r="Q46" s="12">
        <f>AVERAGE(O46:P46)</f>
        <v>-1.3863730947445793E-2</v>
      </c>
      <c r="R46" s="13">
        <f t="shared" si="27"/>
        <v>-1.5622622492748242</v>
      </c>
      <c r="T46" s="30">
        <f>R46/(AVERAGE($R$4, $R$5))</f>
        <v>-3.9671896256578867E-2</v>
      </c>
    </row>
    <row r="47" spans="1:23" x14ac:dyDescent="0.2">
      <c r="G47" s="18"/>
      <c r="H47" s="18"/>
      <c r="I47" s="18"/>
      <c r="J47" s="18"/>
      <c r="K47" s="18"/>
      <c r="L47" s="18"/>
      <c r="M47" s="18"/>
    </row>
    <row r="48" spans="1:23" x14ac:dyDescent="0.2">
      <c r="G48" s="18"/>
      <c r="H48" s="18"/>
      <c r="I48" s="18"/>
      <c r="J48" s="18"/>
      <c r="K48" s="18"/>
      <c r="L48" s="18"/>
      <c r="M48" s="18"/>
    </row>
    <row r="49" spans="7:13" x14ac:dyDescent="0.2">
      <c r="G49" s="18"/>
      <c r="H49" s="18"/>
      <c r="I49" s="18"/>
      <c r="J49" s="18"/>
      <c r="K49" s="18"/>
      <c r="L49" s="18"/>
      <c r="M49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Repair kinetics repeat 1</vt:lpstr>
      <vt:lpstr>Repair kinetics repeat 2</vt:lpstr>
      <vt:lpstr>Repair kinetics repeat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2022-10-23T21:47:22Z</dcterms:created>
  <dcterms:modified xsi:type="dcterms:W3CDTF">2022-10-26T21:07:49Z</dcterms:modified>
</cp:coreProperties>
</file>